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財政課\6  D財政\8大畑参事\2.市町村課回答\H30\02.01まで　公営企業に係る経営比較分析表の分析について\"/>
    </mc:Choice>
  </mc:AlternateContent>
  <workbookProtection workbookAlgorithmName="SHA-512" workbookHashValue="E0G0cNbetzRO8vO9LNNJj9GYY26/UgvSs5TrD4vtT+w5GOuey4gevqHJe4Ut74mZCqwnjY1XlxjsbF6xrh+Gxg==" workbookSaltValue="s2Pp20dQguYhKK+z8qADdQ==" workbookSpinCount="100000" lockStructure="1"/>
  <bookViews>
    <workbookView xWindow="0" yWindow="0" windowWidth="27285" windowHeight="1107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<sst xmlns="http://schemas.openxmlformats.org/spreadsheetml/2006/main" count="240" uniqueCount="126">
  <si>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</si>
  <si>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</si>
  <si>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</si>
  <si>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</si>
  <si>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</si>
  <si>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</si>
  <si>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</si>
  <si>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</si>
  <si>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</si>
  <si>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</si>
  <si>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</si>
  <si>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</si>
  <si>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</si>
  <si>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</si>
  <si>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</si>
  <si>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</si>
  <si>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</si>
  <si>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</si>
  <si>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</si>
  <si>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</si>
  <si>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</si>
  <si>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</si>
  <si>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</si>
  <si>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</si>
  <si>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</si>
  <si>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</si>
  <si>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</si>
  <si>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</si>
  <si>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</si>
  <si>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</si>
  <si>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</si>
  <si>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</si>
  <si>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</si>
  <si>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</si>
  <si>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</si>
  <si>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</si>
  <si>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</si>
  <si>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</si>
  <si>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</si>
  <si>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</si>
  <si>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</si>
  <si>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</si>
  <si>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</si>
  <si>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</si>
  <si>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</si>
  <si>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</si>
  <si>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</si>
  <si>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</si>
  <si>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</si>
  <si>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</si>
  <si>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</si>
  <si>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</si>
  <si>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</si>
  <si>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</si>
  <si>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</si>
  <si>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</si>
  <si>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</si>
  <si>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</si>
  <si>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</si>
  <si>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</si>
  <si>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</si>
  <si>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</si>
  <si>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</si>
  <si>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</si>
  <si>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</si>
  <si>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</si>
  <si>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</si>
  <si>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</si>
  <si>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</si>
  <si>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</si>
  <si>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</si>
  <si>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</si>
  <si>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</si>
  <si>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</si>
  <si>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</si>
  <si>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</si>
  <si>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</si>
  <si>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</si>
  <si>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</si>
  <si>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</si>
  <si>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</si>
  <si>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</si>
  <si>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</si>
  <si>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</si>
  <si>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</si>
  <si>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</si>
  <si>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</si>
  <si>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</si>
  <si>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</si>
  <si>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</si>
  <si>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</si>
  <si>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</si>
  <si>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</si>
  <si>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</si>
  <si>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</si>
  <si>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</si>
  <si>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</si>
  <si>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</si>
  <si>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</si>
  <si>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</si>
  <si>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</si>
  <si>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</si>
  <si>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</si>
  <si>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</si>
  <si>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</si>
  <si>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</si>
  <si>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</si>
  <si>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</si>
  <si>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</si>
  <si>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</si>
  <si>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宮城県　大和町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</si>
  <si>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</si>
  <si>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</si>
  <si>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</si>
  <si>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</si>
  <si>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</si>
  <si>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</si>
  <si>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</si>
  <si>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</si>
  <si>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</si>
  <si>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</si>
  <si>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</si>
  <si>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</si>
  <si>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①収益的収支比率については、ほぼ１００％で推移しており、平成２８年度と比較しても平成２９年度は微増となっているが、使用料収入のほか一般会計繰入金等を財源としている状況である。
　②累積欠損金、③流動比率は、該当はなく、毎年黒字決算となっている。
　④企業債残高は、分流式下水道に要する経費により、全額一般会計繰入金（基準内繰入）を財源としている。なお、平成２６年度までは、農業集落排水整備推進交付金も充当してたが、平成２７年度からなくなっている。
　類似団体と比べ、⑥汚水処理原価は低くなっており、⑤経費回収率については、平均を上回っており平成２８年度と同様の数値となっている。汚水処理経費について、下水道使用料で賄えるように、収入増加やコスト削減に努める必要がある。
　⑦施設利用率及び⑧水洗化率は、類似団体よりも高く、これは、整備が完了し、水洗化が進んでいる為であり、今後も維持向上を図っていく。
　</t>
    <rPh sb="22" eb="24">
      <t>スイイ</t>
    </rPh>
    <rPh sb="29" eb="31">
      <t>ヘイセイ</t>
    </rPh>
    <rPh sb="33" eb="35">
      <t>ネンド</t>
    </rPh>
    <rPh sb="36" eb="38">
      <t>ヒカク</t>
    </rPh>
    <rPh sb="41" eb="43">
      <t>ヘイセイ</t>
    </rPh>
    <rPh sb="45" eb="47">
      <t>ネンド</t>
    </rPh>
    <rPh sb="48" eb="50">
      <t>ビゾウ</t>
    </rPh>
    <rPh sb="66" eb="68">
      <t>イッパン</t>
    </rPh>
    <rPh sb="68" eb="70">
      <t>カイケイ</t>
    </rPh>
    <rPh sb="70" eb="72">
      <t>クリイレ</t>
    </rPh>
    <rPh sb="72" eb="73">
      <t>キン</t>
    </rPh>
    <rPh sb="73" eb="74">
      <t>ナド</t>
    </rPh>
    <rPh sb="75" eb="77">
      <t>ザイゲン</t>
    </rPh>
    <rPh sb="82" eb="84">
      <t>ジョウキョウ</t>
    </rPh>
    <rPh sb="129" eb="131">
      <t>ザンダカ</t>
    </rPh>
    <rPh sb="133" eb="134">
      <t>ブン</t>
    </rPh>
    <rPh sb="159" eb="162">
      <t>キジュンナイ</t>
    </rPh>
    <rPh sb="162" eb="164">
      <t>クリイレ</t>
    </rPh>
    <rPh sb="177" eb="179">
      <t>ヘイセイ</t>
    </rPh>
    <rPh sb="181" eb="183">
      <t>ネンド</t>
    </rPh>
    <rPh sb="271" eb="273">
      <t>ヘイセイ</t>
    </rPh>
    <rPh sb="275" eb="277">
      <t>ネンド</t>
    </rPh>
    <rPh sb="278" eb="280">
      <t>ドウヨウ</t>
    </rPh>
    <rPh sb="281" eb="283">
      <t>スウチ</t>
    </rPh>
    <rPh sb="382" eb="383">
      <t>タメ</t>
    </rPh>
    <rPh sb="395" eb="396">
      <t>ハカ</t>
    </rPh>
    <phoneticPr fontId="15"/>
  </si>
  <si>
    <t>　農業集落排水事業は、法非適用のため、①有形固定資産減価償却率、②管渠老朽化率は該当数値がない状況である。
　当事業は、平成１８年度から供用を開始し、まだ年数の経過が少ないことから、当面は、管渠の更新は発生しない見込である。</t>
    <rPh sb="42" eb="44">
      <t>スウチ</t>
    </rPh>
    <rPh sb="47" eb="49">
      <t>ジョウキョウ</t>
    </rPh>
    <rPh sb="98" eb="100">
      <t>コウシン</t>
    </rPh>
    <phoneticPr fontId="15"/>
  </si>
  <si>
    <r>
      <t>　農業集落排水事業については、管理費に対する使用料収入の占める割合が低く、収支において、一般会計繰入金に負う部分が非常に大きくなっているので、今後においても厳しい収支状況が見込まれることから、公共下水道事業との統合を検討している</t>
    </r>
    <r>
      <rPr>
        <sz val="11"/>
        <color rgb="FFFF0000"/>
        <rFont val="ＭＳ ゴシック"/>
        <family val="3"/>
        <charset val="128"/>
      </rPr>
      <t>。</t>
    </r>
    <rPh sb="1" eb="3">
      <t>ノウギョウ</t>
    </rPh>
    <rPh sb="3" eb="5">
      <t>シュウラク</t>
    </rPh>
    <rPh sb="5" eb="7">
      <t>ハイスイ</t>
    </rPh>
    <rPh sb="7" eb="9">
      <t>ジギョウ</t>
    </rPh>
    <rPh sb="15" eb="18">
      <t>カンリヒ</t>
    </rPh>
    <rPh sb="19" eb="20">
      <t>タイ</t>
    </rPh>
    <rPh sb="22" eb="24">
      <t>シヨウ</t>
    </rPh>
    <rPh sb="24" eb="25">
      <t>リョウ</t>
    </rPh>
    <rPh sb="25" eb="27">
      <t>シュウニュウ</t>
    </rPh>
    <rPh sb="28" eb="29">
      <t>シ</t>
    </rPh>
    <rPh sb="31" eb="33">
      <t>ワリアイ</t>
    </rPh>
    <rPh sb="34" eb="35">
      <t>ヒク</t>
    </rPh>
    <rPh sb="37" eb="39">
      <t>シュウシ</t>
    </rPh>
    <rPh sb="44" eb="46">
      <t>イッパン</t>
    </rPh>
    <rPh sb="46" eb="47">
      <t>カイ</t>
    </rPh>
    <rPh sb="47" eb="48">
      <t>ケイ</t>
    </rPh>
    <rPh sb="48" eb="50">
      <t>クリイレ</t>
    </rPh>
    <rPh sb="50" eb="51">
      <t>キン</t>
    </rPh>
    <rPh sb="52" eb="53">
      <t>オ</t>
    </rPh>
    <rPh sb="54" eb="56">
      <t>ブブン</t>
    </rPh>
    <rPh sb="57" eb="59">
      <t>ヒジョウ</t>
    </rPh>
    <rPh sb="60" eb="61">
      <t>オオ</t>
    </rPh>
    <rPh sb="71" eb="73">
      <t>コンゴ</t>
    </rPh>
    <rPh sb="78" eb="79">
      <t>キビ</t>
    </rPh>
    <rPh sb="81" eb="83">
      <t>シュウシ</t>
    </rPh>
    <rPh sb="83" eb="85">
      <t>ジョウキョウ</t>
    </rPh>
    <rPh sb="86" eb="88">
      <t>ミコ</t>
    </rPh>
    <rPh sb="96" eb="97">
      <t>コウ</t>
    </rPh>
    <rPh sb="97" eb="98">
      <t>キョウ</t>
    </rPh>
    <rPh sb="98" eb="101">
      <t>ゲスイドウ</t>
    </rPh>
    <rPh sb="101" eb="103">
      <t>ジギョウ</t>
    </rPh>
    <rPh sb="105" eb="107">
      <t>トウゴウ</t>
    </rPh>
    <rPh sb="108" eb="110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</si>
</sst>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41-4200-B389-A23862CFD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294328"/>
        <c:axId val="9183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41-4200-B389-A23862CFD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94328"/>
        <c:axId val="91836240"/>
      </c:lineChart>
      <c:dateAx>
        <c:axId val="236294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36240"/>
        <c:crosses val="autoZero"/>
        <c:auto val="1"/>
        <c:lblOffset val="100"/>
        <c:baseTimeUnit val="years"/>
      </c:dateAx>
      <c:valAx>
        <c:axId val="9183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6294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66.67</c:v>
                </c:pt>
                <c:pt idx="1">
                  <c:v>68.66</c:v>
                </c:pt>
                <c:pt idx="2">
                  <c:v>66.38</c:v>
                </c:pt>
                <c:pt idx="3">
                  <c:v>65.81</c:v>
                </c:pt>
                <c:pt idx="4">
                  <c:v>66.38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81-45CA-AA3B-D230F1F9F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98328"/>
        <c:axId val="238498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81-45CA-AA3B-D230F1F9F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98328"/>
        <c:axId val="238498720"/>
      </c:lineChart>
      <c:dateAx>
        <c:axId val="238498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498720"/>
        <c:crosses val="autoZero"/>
        <c:auto val="1"/>
        <c:lblOffset val="100"/>
        <c:baseTimeUnit val="years"/>
      </c:dateAx>
      <c:valAx>
        <c:axId val="238498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498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81.489999999999995</c:v>
                </c:pt>
                <c:pt idx="1">
                  <c:v>81.72</c:v>
                </c:pt>
                <c:pt idx="2">
                  <c:v>81.8</c:v>
                </c:pt>
                <c:pt idx="3">
                  <c:v>82.15</c:v>
                </c:pt>
                <c:pt idx="4">
                  <c:v>80.88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57-4F08-B290-70F5C4D16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99896"/>
        <c:axId val="23850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57-4F08-B290-70F5C4D16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99896"/>
        <c:axId val="238500288"/>
      </c:lineChart>
      <c:dateAx>
        <c:axId val="238499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500288"/>
        <c:crosses val="autoZero"/>
        <c:auto val="1"/>
        <c:lblOffset val="100"/>
        <c:baseTimeUnit val="years"/>
      </c:dateAx>
      <c:valAx>
        <c:axId val="23850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499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</c:v>
                </c:pt>
                <c:pt idx="1">
                  <c:v>95.17</c:v>
                </c:pt>
                <c:pt idx="2">
                  <c:v>101.29</c:v>
                </c:pt>
                <c:pt idx="3">
                  <c:v>99.68</c:v>
                </c:pt>
                <c:pt idx="4">
                  <c:v>99.88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70-4F49-A4D9-A74C69D5A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691496"/>
        <c:axId val="6506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70-4F49-A4D9-A74C69D5A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691496"/>
        <c:axId val="65060688"/>
      </c:lineChart>
      <c:dateAx>
        <c:axId val="235691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060688"/>
        <c:crosses val="autoZero"/>
        <c:auto val="1"/>
        <c:lblOffset val="100"/>
        <c:baseTimeUnit val="years"/>
      </c:dateAx>
      <c:valAx>
        <c:axId val="6506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691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7E-40C6-9B21-18FE2BB1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78920"/>
        <c:axId val="19779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7E-40C6-9B21-18FE2BB1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78920"/>
        <c:axId val="197792176"/>
      </c:lineChart>
      <c:dateAx>
        <c:axId val="237478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7792176"/>
        <c:crosses val="autoZero"/>
        <c:auto val="1"/>
        <c:lblOffset val="100"/>
        <c:baseTimeUnit val="years"/>
      </c:dateAx>
      <c:valAx>
        <c:axId val="19779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478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6F-4C76-989E-90D3E20EC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789040"/>
        <c:axId val="19914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6F-4C76-989E-90D3E20EC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789040"/>
        <c:axId val="199143936"/>
      </c:lineChart>
      <c:dateAx>
        <c:axId val="19778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143936"/>
        <c:crosses val="autoZero"/>
        <c:auto val="1"/>
        <c:lblOffset val="100"/>
        <c:baseTimeUnit val="years"/>
      </c:dateAx>
      <c:valAx>
        <c:axId val="19914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7789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75-4149-B8F5-26E52B5C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44720"/>
        <c:axId val="19914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75-4149-B8F5-26E52B5C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44720"/>
        <c:axId val="199145112"/>
      </c:lineChart>
      <c:dateAx>
        <c:axId val="19914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145112"/>
        <c:crosses val="autoZero"/>
        <c:auto val="1"/>
        <c:lblOffset val="100"/>
        <c:baseTimeUnit val="years"/>
      </c:dateAx>
      <c:valAx>
        <c:axId val="19914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14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6F-4E0C-B93D-0905E01E5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43152"/>
        <c:axId val="19914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6F-4E0C-B93D-0905E01E5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43152"/>
        <c:axId val="199141584"/>
      </c:lineChart>
      <c:dateAx>
        <c:axId val="19914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141584"/>
        <c:crosses val="autoZero"/>
        <c:auto val="1"/>
        <c:lblOffset val="100"/>
        <c:baseTimeUnit val="years"/>
      </c:dateAx>
      <c:valAx>
        <c:axId val="19914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14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3657.83</c:v>
                </c:pt>
                <c:pt idx="1">
                  <c:v>4587.07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2F-4F09-8750-F200B69F1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44328"/>
        <c:axId val="19914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2F-4F09-8750-F200B69F1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44328"/>
        <c:axId val="199146680"/>
      </c:lineChart>
      <c:dateAx>
        <c:axId val="199144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146680"/>
        <c:crosses val="autoZero"/>
        <c:auto val="1"/>
        <c:lblOffset val="100"/>
        <c:baseTimeUnit val="years"/>
      </c:dateAx>
      <c:valAx>
        <c:axId val="19914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144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21.68</c:v>
                </c:pt>
                <c:pt idx="1">
                  <c:v>19.809999999999999</c:v>
                </c:pt>
                <c:pt idx="2">
                  <c:v>51.64</c:v>
                </c:pt>
                <c:pt idx="3">
                  <c:v>54.71</c:v>
                </c:pt>
                <c:pt idx="4">
                  <c:v>53.92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DD-4C9E-8E3D-37B99689E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47856"/>
        <c:axId val="199148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DD-4C9E-8E3D-37B99689E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147856"/>
        <c:axId val="199148248"/>
      </c:lineChart>
      <c:dateAx>
        <c:axId val="19914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99148248"/>
        <c:crosses val="autoZero"/>
        <c:auto val="1"/>
        <c:lblOffset val="100"/>
        <c:baseTimeUnit val="years"/>
      </c:dateAx>
      <c:valAx>
        <c:axId val="199148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9914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591.16</c:v>
                </c:pt>
                <c:pt idx="1">
                  <c:v>639.55999999999995</c:v>
                </c:pt>
                <c:pt idx="2">
                  <c:v>248.42</c:v>
                </c:pt>
                <c:pt idx="3">
                  <c:v>228.65</c:v>
                </c:pt>
                <c:pt idx="4">
                  <c:v>229.09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99-4E61-8F80-9BC0386F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496760"/>
        <c:axId val="23849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99-4E61-8F80-9BC0386F0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496760"/>
        <c:axId val="238497152"/>
      </c:lineChart>
      <c:dateAx>
        <c:axId val="238496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497152"/>
        <c:crosses val="autoZero"/>
        <c:auto val="1"/>
        <c:lblOffset val="100"/>
        <c:baseTimeUnit val="years"/>
      </c:dateAx>
      <c:valAx>
        <c:axId val="23849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496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9" zoomScaleNormal="100" workbookViewId="0">
      <selection activeCell="BL84" sqref="BL8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80" t="str">
        <f>データ!H6</f>
        <v>宮城県　大和町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8" t="s">
        <v>1</v>
      </c>
      <c r="C7" s="68"/>
      <c r="D7" s="68"/>
      <c r="E7" s="68"/>
      <c r="F7" s="68"/>
      <c r="G7" s="68"/>
      <c r="H7" s="68"/>
      <c r="I7" s="68" t="s">
        <v>2</v>
      </c>
      <c r="J7" s="68"/>
      <c r="K7" s="68"/>
      <c r="L7" s="68"/>
      <c r="M7" s="68"/>
      <c r="N7" s="68"/>
      <c r="O7" s="68"/>
      <c r="P7" s="68" t="s">
        <v>3</v>
      </c>
      <c r="Q7" s="68"/>
      <c r="R7" s="68"/>
      <c r="S7" s="68"/>
      <c r="T7" s="68"/>
      <c r="U7" s="68"/>
      <c r="V7" s="68"/>
      <c r="W7" s="68" t="s">
        <v>4</v>
      </c>
      <c r="X7" s="68"/>
      <c r="Y7" s="68"/>
      <c r="Z7" s="68"/>
      <c r="AA7" s="68"/>
      <c r="AB7" s="68"/>
      <c r="AC7" s="68"/>
      <c r="AD7" s="68" t="s">
        <v>5</v>
      </c>
      <c r="AE7" s="68"/>
      <c r="AF7" s="68"/>
      <c r="AG7" s="68"/>
      <c r="AH7" s="68"/>
      <c r="AI7" s="68"/>
      <c r="AJ7" s="68"/>
      <c r="AK7" s="3"/>
      <c r="AL7" s="68" t="s">
        <v>6</v>
      </c>
      <c r="AM7" s="68"/>
      <c r="AN7" s="68"/>
      <c r="AO7" s="68"/>
      <c r="AP7" s="68"/>
      <c r="AQ7" s="68"/>
      <c r="AR7" s="68"/>
      <c r="AS7" s="68"/>
      <c r="AT7" s="68" t="s">
        <v>7</v>
      </c>
      <c r="AU7" s="68"/>
      <c r="AV7" s="68"/>
      <c r="AW7" s="68"/>
      <c r="AX7" s="68"/>
      <c r="AY7" s="68"/>
      <c r="AZ7" s="68"/>
      <c r="BA7" s="68"/>
      <c r="BB7" s="68" t="s">
        <v>8</v>
      </c>
      <c r="BC7" s="68"/>
      <c r="BD7" s="68"/>
      <c r="BE7" s="68"/>
      <c r="BF7" s="68"/>
      <c r="BG7" s="68"/>
      <c r="BH7" s="68"/>
      <c r="BI7" s="68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農業集落排水</v>
      </c>
      <c r="Q8" s="77"/>
      <c r="R8" s="77"/>
      <c r="S8" s="77"/>
      <c r="T8" s="77"/>
      <c r="U8" s="77"/>
      <c r="V8" s="77"/>
      <c r="W8" s="77" t="str">
        <f>データ!L6</f>
        <v>F3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2">
        <f>データ!S6</f>
        <v>28697</v>
      </c>
      <c r="AM8" s="72"/>
      <c r="AN8" s="72"/>
      <c r="AO8" s="72"/>
      <c r="AP8" s="72"/>
      <c r="AQ8" s="72"/>
      <c r="AR8" s="72"/>
      <c r="AS8" s="72"/>
      <c r="AT8" s="71">
        <f>データ!T6</f>
        <v>225.49</v>
      </c>
      <c r="AU8" s="71"/>
      <c r="AV8" s="71"/>
      <c r="AW8" s="71"/>
      <c r="AX8" s="71"/>
      <c r="AY8" s="71"/>
      <c r="AZ8" s="71"/>
      <c r="BA8" s="71"/>
      <c r="BB8" s="71">
        <f>データ!U6</f>
        <v>127.27</v>
      </c>
      <c r="BC8" s="71"/>
      <c r="BD8" s="71"/>
      <c r="BE8" s="71"/>
      <c r="BF8" s="71"/>
      <c r="BG8" s="71"/>
      <c r="BH8" s="71"/>
      <c r="BI8" s="71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12</v>
      </c>
      <c r="C9" s="68"/>
      <c r="D9" s="68"/>
      <c r="E9" s="68"/>
      <c r="F9" s="68"/>
      <c r="G9" s="68"/>
      <c r="H9" s="68"/>
      <c r="I9" s="68" t="s">
        <v>13</v>
      </c>
      <c r="J9" s="68"/>
      <c r="K9" s="68"/>
      <c r="L9" s="68"/>
      <c r="M9" s="68"/>
      <c r="N9" s="68"/>
      <c r="O9" s="68"/>
      <c r="P9" s="68" t="s">
        <v>14</v>
      </c>
      <c r="Q9" s="68"/>
      <c r="R9" s="68"/>
      <c r="S9" s="68"/>
      <c r="T9" s="68"/>
      <c r="U9" s="68"/>
      <c r="V9" s="68"/>
      <c r="W9" s="68" t="s">
        <v>15</v>
      </c>
      <c r="X9" s="68"/>
      <c r="Y9" s="68"/>
      <c r="Z9" s="68"/>
      <c r="AA9" s="68"/>
      <c r="AB9" s="68"/>
      <c r="AC9" s="68"/>
      <c r="AD9" s="68" t="s">
        <v>16</v>
      </c>
      <c r="AE9" s="68"/>
      <c r="AF9" s="68"/>
      <c r="AG9" s="68"/>
      <c r="AH9" s="68"/>
      <c r="AI9" s="68"/>
      <c r="AJ9" s="68"/>
      <c r="AK9" s="3"/>
      <c r="AL9" s="68" t="s">
        <v>17</v>
      </c>
      <c r="AM9" s="68"/>
      <c r="AN9" s="68"/>
      <c r="AO9" s="68"/>
      <c r="AP9" s="68"/>
      <c r="AQ9" s="68"/>
      <c r="AR9" s="68"/>
      <c r="AS9" s="68"/>
      <c r="AT9" s="68" t="s">
        <v>18</v>
      </c>
      <c r="AU9" s="68"/>
      <c r="AV9" s="68"/>
      <c r="AW9" s="68"/>
      <c r="AX9" s="68"/>
      <c r="AY9" s="68"/>
      <c r="AZ9" s="68"/>
      <c r="BA9" s="68"/>
      <c r="BB9" s="68" t="s">
        <v>19</v>
      </c>
      <c r="BC9" s="68"/>
      <c r="BD9" s="68"/>
      <c r="BE9" s="68"/>
      <c r="BF9" s="68"/>
      <c r="BG9" s="68"/>
      <c r="BH9" s="68"/>
      <c r="BI9" s="68"/>
      <c r="BJ9" s="3"/>
      <c r="BK9" s="3"/>
      <c r="BL9" s="69" t="s">
        <v>20</v>
      </c>
      <c r="BM9" s="70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71" t="str">
        <f>データ!N6</f>
        <v>-</v>
      </c>
      <c r="C10" s="71"/>
      <c r="D10" s="71"/>
      <c r="E10" s="71"/>
      <c r="F10" s="71"/>
      <c r="G10" s="71"/>
      <c r="H10" s="71"/>
      <c r="I10" s="71" t="str">
        <f>データ!O6</f>
        <v>該当数値なし</v>
      </c>
      <c r="J10" s="71"/>
      <c r="K10" s="71"/>
      <c r="L10" s="71"/>
      <c r="M10" s="71"/>
      <c r="N10" s="71"/>
      <c r="O10" s="71"/>
      <c r="P10" s="71">
        <f>データ!P6</f>
        <v>3.1</v>
      </c>
      <c r="Q10" s="71"/>
      <c r="R10" s="71"/>
      <c r="S10" s="71"/>
      <c r="T10" s="71"/>
      <c r="U10" s="71"/>
      <c r="V10" s="71"/>
      <c r="W10" s="71">
        <f>データ!Q6</f>
        <v>82.29</v>
      </c>
      <c r="X10" s="71"/>
      <c r="Y10" s="71"/>
      <c r="Z10" s="71"/>
      <c r="AA10" s="71"/>
      <c r="AB10" s="71"/>
      <c r="AC10" s="71"/>
      <c r="AD10" s="72">
        <f>データ!R6</f>
        <v>2214</v>
      </c>
      <c r="AE10" s="72"/>
      <c r="AF10" s="72"/>
      <c r="AG10" s="72"/>
      <c r="AH10" s="72"/>
      <c r="AI10" s="72"/>
      <c r="AJ10" s="72"/>
      <c r="AK10" s="2"/>
      <c r="AL10" s="72">
        <f>データ!V6</f>
        <v>889</v>
      </c>
      <c r="AM10" s="72"/>
      <c r="AN10" s="72"/>
      <c r="AO10" s="72"/>
      <c r="AP10" s="72"/>
      <c r="AQ10" s="72"/>
      <c r="AR10" s="72"/>
      <c r="AS10" s="72"/>
      <c r="AT10" s="71">
        <f>データ!W6</f>
        <v>1.65</v>
      </c>
      <c r="AU10" s="71"/>
      <c r="AV10" s="71"/>
      <c r="AW10" s="71"/>
      <c r="AX10" s="71"/>
      <c r="AY10" s="71"/>
      <c r="AZ10" s="71"/>
      <c r="BA10" s="71"/>
      <c r="BB10" s="71">
        <f>データ!X6</f>
        <v>538.79</v>
      </c>
      <c r="BC10" s="71"/>
      <c r="BD10" s="71"/>
      <c r="BE10" s="71"/>
      <c r="BF10" s="71"/>
      <c r="BG10" s="71"/>
      <c r="BH10" s="71"/>
      <c r="BI10" s="71"/>
      <c r="BJ10" s="2"/>
      <c r="BK10" s="2"/>
      <c r="BL10" s="73" t="s">
        <v>22</v>
      </c>
      <c r="BM10" s="7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24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>
      <c r="A14" s="2"/>
      <c r="B14" s="65" t="s">
        <v>25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123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124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55</v>
      </c>
      <c r="O86" s="25" t="str">
        <f>データ!EO6</f>
        <v>【0.11】</v>
      </c>
    </row>
  </sheetData>
  <sheetProtection algorithmName="SHA-512" hashValue="praeeUXvxETNrQG1PbEZoCq4EAQoptjFIdB1hyMWLIiQP/TNkjErZ+wlrgn9D1C4tDn1797fO9hwdWGM/Mjkzg==" saltValue="SxXVUZyiifX6SzExuzYmcQ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44211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宮城県　大和町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3.1</v>
      </c>
      <c r="Q6" s="33">
        <f t="shared" si="3"/>
        <v>82.29</v>
      </c>
      <c r="R6" s="33">
        <f t="shared" si="3"/>
        <v>2214</v>
      </c>
      <c r="S6" s="33">
        <f t="shared" si="3"/>
        <v>28697</v>
      </c>
      <c r="T6" s="33">
        <f t="shared" si="3"/>
        <v>225.49</v>
      </c>
      <c r="U6" s="33">
        <f t="shared" si="3"/>
        <v>127.27</v>
      </c>
      <c r="V6" s="33">
        <f t="shared" si="3"/>
        <v>889</v>
      </c>
      <c r="W6" s="33">
        <f t="shared" si="3"/>
        <v>1.65</v>
      </c>
      <c r="X6" s="33">
        <f t="shared" si="3"/>
        <v>538.79</v>
      </c>
      <c r="Y6" s="34">
        <f>IF(Y7="",NA(),Y7)</f>
        <v>96</v>
      </c>
      <c r="Z6" s="34">
        <f t="shared" ref="Z6:AH6" si="4">IF(Z7="",NA(),Z7)</f>
        <v>95.17</v>
      </c>
      <c r="AA6" s="34">
        <f t="shared" si="4"/>
        <v>101.29</v>
      </c>
      <c r="AB6" s="34">
        <f t="shared" si="4"/>
        <v>99.68</v>
      </c>
      <c r="AC6" s="34">
        <f t="shared" si="4"/>
        <v>99.88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3657.83</v>
      </c>
      <c r="BG6" s="34">
        <f t="shared" ref="BG6:BO6" si="7">IF(BG7="",NA(),BG7)</f>
        <v>4587.07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21.68</v>
      </c>
      <c r="BR6" s="34">
        <f t="shared" ref="BR6:BZ6" si="8">IF(BR7="",NA(),BR7)</f>
        <v>19.809999999999999</v>
      </c>
      <c r="BS6" s="34">
        <f t="shared" si="8"/>
        <v>51.64</v>
      </c>
      <c r="BT6" s="34">
        <f t="shared" si="8"/>
        <v>54.71</v>
      </c>
      <c r="BU6" s="34">
        <f t="shared" si="8"/>
        <v>53.92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591.16</v>
      </c>
      <c r="CC6" s="34">
        <f t="shared" ref="CC6:CK6" si="9">IF(CC7="",NA(),CC7)</f>
        <v>639.55999999999995</v>
      </c>
      <c r="CD6" s="34">
        <f t="shared" si="9"/>
        <v>248.42</v>
      </c>
      <c r="CE6" s="34">
        <f t="shared" si="9"/>
        <v>228.65</v>
      </c>
      <c r="CF6" s="34">
        <f t="shared" si="9"/>
        <v>229.09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4">
        <f>IF(CM7="",NA(),CM7)</f>
        <v>66.67</v>
      </c>
      <c r="CN6" s="34">
        <f t="shared" ref="CN6:CV6" si="10">IF(CN7="",NA(),CN7)</f>
        <v>68.66</v>
      </c>
      <c r="CO6" s="34">
        <f t="shared" si="10"/>
        <v>66.38</v>
      </c>
      <c r="CP6" s="34">
        <f t="shared" si="10"/>
        <v>65.81</v>
      </c>
      <c r="CQ6" s="34">
        <f t="shared" si="10"/>
        <v>66.38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81.489999999999995</v>
      </c>
      <c r="CY6" s="34">
        <f t="shared" ref="CY6:DG6" si="11">IF(CY7="",NA(),CY7)</f>
        <v>81.72</v>
      </c>
      <c r="CZ6" s="34">
        <f t="shared" si="11"/>
        <v>81.8</v>
      </c>
      <c r="DA6" s="34">
        <f t="shared" si="11"/>
        <v>82.15</v>
      </c>
      <c r="DB6" s="34">
        <f t="shared" si="11"/>
        <v>80.88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>
      <c r="A7" s="27"/>
      <c r="B7" s="36">
        <v>2017</v>
      </c>
      <c r="C7" s="36">
        <v>44211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3.1</v>
      </c>
      <c r="Q7" s="37">
        <v>82.29</v>
      </c>
      <c r="R7" s="37">
        <v>2214</v>
      </c>
      <c r="S7" s="37">
        <v>28697</v>
      </c>
      <c r="T7" s="37">
        <v>225.49</v>
      </c>
      <c r="U7" s="37">
        <v>127.27</v>
      </c>
      <c r="V7" s="37">
        <v>889</v>
      </c>
      <c r="W7" s="37">
        <v>1.65</v>
      </c>
      <c r="X7" s="37">
        <v>538.79</v>
      </c>
      <c r="Y7" s="37">
        <v>96</v>
      </c>
      <c r="Z7" s="37">
        <v>95.17</v>
      </c>
      <c r="AA7" s="37">
        <v>101.29</v>
      </c>
      <c r="AB7" s="37">
        <v>99.68</v>
      </c>
      <c r="AC7" s="37">
        <v>99.88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3657.83</v>
      </c>
      <c r="BG7" s="37">
        <v>4587.07</v>
      </c>
      <c r="BH7" s="37">
        <v>0</v>
      </c>
      <c r="BI7" s="37">
        <v>0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21.68</v>
      </c>
      <c r="BR7" s="37">
        <v>19.809999999999999</v>
      </c>
      <c r="BS7" s="37">
        <v>51.64</v>
      </c>
      <c r="BT7" s="37">
        <v>54.71</v>
      </c>
      <c r="BU7" s="37">
        <v>53.92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591.16</v>
      </c>
      <c r="CC7" s="37">
        <v>639.55999999999995</v>
      </c>
      <c r="CD7" s="37">
        <v>248.42</v>
      </c>
      <c r="CE7" s="37">
        <v>228.65</v>
      </c>
      <c r="CF7" s="37">
        <v>229.09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66.67</v>
      </c>
      <c r="CN7" s="37">
        <v>68.66</v>
      </c>
      <c r="CO7" s="37">
        <v>66.38</v>
      </c>
      <c r="CP7" s="37">
        <v>65.81</v>
      </c>
      <c r="CQ7" s="37">
        <v>66.38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81.489999999999995</v>
      </c>
      <c r="CY7" s="37">
        <v>81.72</v>
      </c>
      <c r="CZ7" s="37">
        <v>81.8</v>
      </c>
      <c r="DA7" s="37">
        <v>82.15</v>
      </c>
      <c r="DB7" s="37">
        <v>80.88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堀籠　優</cp:lastModifiedBy>
  <cp:lastPrinted>2019-02-01T04:48:01Z</cp:lastPrinted>
  <dcterms:created xsi:type="dcterms:W3CDTF">2018-12-03T09:19:52Z</dcterms:created>
  <dcterms:modified xsi:type="dcterms:W3CDTF">2019-02-01T04:48:16Z</dcterms:modified>
  <cp:category/>
</cp:coreProperties>
</file>