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520d5d8\上下水道課\●下水道 - cybozu　(H30.7.9～建設ﾊｰﾄﾞより移行）\13.)平成３０年度\起債関係\40. 【依頼（2 1〆）】公営企業に係る経営比較分析表の分析等について\提出（水道・下水・農集まとめて報告）\"/>
    </mc:Choice>
  </mc:AlternateContent>
  <workbookProtection workbookAlgorithmName="SHA-512" workbookHashValue="SvTl1Zy/oqzAgMDIZyu67GxtVNUAHmrMY3/L9ONpTeH5zqKfCMOv+w1DO07RxNMJcfZ2pb2wCkcERIXw/u84jA==" workbookSaltValue="BD5xLSBNuzYVEeAHRo0Wv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<sst xmlns="http://schemas.openxmlformats.org/spreadsheetml/2006/main" count="240" uniqueCount="125">
  <si>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</si>
  <si>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</si>
  <si>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</si>
  <si>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</si>
  <si>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</si>
  <si>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</si>
  <si>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</si>
  <si>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</si>
  <si>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</si>
  <si>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</si>
  <si>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</si>
  <si>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</si>
  <si>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</si>
  <si>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</si>
  <si>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</si>
  <si>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</si>
  <si>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</si>
  <si>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</si>
  <si>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</si>
  <si>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</si>
  <si>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</si>
  <si>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</si>
  <si>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</si>
  <si>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</si>
  <si>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</si>
  <si>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</si>
  <si>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</si>
  <si>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</si>
  <si>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</si>
  <si>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</si>
  <si>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</si>
  <si>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</si>
  <si>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</si>
  <si>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</si>
  <si>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</si>
  <si>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</si>
  <si>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</si>
  <si>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</si>
  <si>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</si>
  <si>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</si>
  <si>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</si>
  <si>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</si>
  <si>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</si>
  <si>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</si>
  <si>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</si>
  <si>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</si>
  <si>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</si>
  <si>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</si>
  <si>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</si>
  <si>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</si>
  <si>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</si>
  <si>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</si>
  <si>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</si>
  <si>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</si>
  <si>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</si>
  <si>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</si>
  <si>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</si>
  <si>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</si>
  <si>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</si>
  <si>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</si>
  <si>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</si>
  <si>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</si>
  <si>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</si>
  <si>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</si>
  <si>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</si>
  <si>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</si>
  <si>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</si>
  <si>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</si>
  <si>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</si>
  <si>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</si>
  <si>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</si>
  <si>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</si>
  <si>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</si>
  <si>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</si>
  <si>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</si>
  <si>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</si>
  <si>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</si>
  <si>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</si>
  <si>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</si>
  <si>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</si>
  <si>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</si>
  <si>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</si>
  <si>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</si>
  <si>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</si>
  <si>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</si>
  <si>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</si>
  <si>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</si>
  <si>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</si>
  <si>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</si>
  <si>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</si>
  <si>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</si>
  <si>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</si>
  <si>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</si>
  <si>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</si>
  <si>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</si>
  <si>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</si>
  <si>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</si>
  <si>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</si>
  <si>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</si>
  <si>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</si>
  <si>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</si>
  <si>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</si>
  <si>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</si>
  <si>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</si>
  <si>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</si>
  <si>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</si>
  <si>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</si>
  <si>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</si>
  <si>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</si>
  <si>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村田町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</si>
  <si>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</si>
  <si>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</si>
  <si>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</si>
  <si>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</si>
  <si>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</si>
  <si>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</si>
  <si>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</si>
  <si>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</si>
  <si>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</si>
  <si>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</si>
  <si>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</si>
  <si>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</si>
  <si>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平成4年度より事業に着手し、平成8年より供用を開始している。今後、更新の時期を迎えるため、機能診断及び最適整備構想を作成しながら、改築に向けて整備を進める。</t>
    <phoneticPr fontId="4"/>
  </si>
  <si>
    <t>①収益的収支比率は、増加傾向にあるが100％を下回っており、収入に対して地方債償還金の占める割合が多い状況となってとなっており、料金体系の見直しや経費削減策を講じる必要がある。　　　　　　　　　　　　　　　　　　　　　　　　　　　　　　　　　　④企業債残高対事業規模比率は、類似団体平均より高くなっており、料金収入に対して計画的な企業債の発行に努める必要がある。　　　　　　　　　　　　　　　　　　　　　　　　　　　　　　　　また、Ｈ27の当該値につきましては、3,150.91％となっております。　　　　　　　　　　　　　　　　　　　　　　　　　　　　　　⑤経費回収率は、100％を下回っているため、適正な使用料収入の確保や、汚水処理費の削減が必要である。　　　　　　　　　　　　　　　　　　　　　　　　　　　　　　　⑥汚水処理原価は、類似団体平均と同程度となっておるが、今後人口減少に伴う有収水量の伸び悩みが懸念される。　　　　　　　　　　　　　　　　　　　　　　　　　　　　　　⑦施設利用率は、年々人口減少傾向にあり計画時の人口と開きが出てきているため、施設に余裕がある状態にある。　　　　　　　　　　　　　　　　　　　　　　　　　　　　　　　　⑧水洗化率は、98.56％と類似団体平均を上回っており、今後も引き続き水洗化啓発に取り組んでいく。</t>
    <rPh sb="376" eb="377">
      <t>ドウ</t>
    </rPh>
    <rPh sb="377" eb="379">
      <t>テイド</t>
    </rPh>
    <rPh sb="554" eb="556">
      <t>コンゴ</t>
    </rPh>
    <rPh sb="557" eb="558">
      <t>ヒ</t>
    </rPh>
    <rPh sb="559" eb="560">
      <t>ツヅ</t>
    </rPh>
    <rPh sb="561" eb="564">
      <t>スイセンカ</t>
    </rPh>
    <rPh sb="564" eb="566">
      <t>ケイハツ</t>
    </rPh>
    <rPh sb="567" eb="568">
      <t>ト</t>
    </rPh>
    <rPh sb="569" eb="570">
      <t>ク</t>
    </rPh>
    <phoneticPr fontId="4"/>
  </si>
  <si>
    <t>全体として、人口減少による使用料収入及び有収水量の伸び悩みが農業集落排水会計に負担となっており、一般会計からの繰入金にも限界があることから、より一層の効率的な事業運営を図り、更には料金改定も視野に入れることになる。　　　　　　　　　　　　　　　　　　　　　　　　　　　　　　　これらに対応するため、今後、広域化・共同化や民間の資金や経営能力・技術力を活用することにより、コスト削減に向けた新たな手法として、包括的民間委託及びコンセッションの導入に向けて検討を行っている。</t>
    <rPh sb="30" eb="32">
      <t>ノウギョウ</t>
    </rPh>
    <rPh sb="32" eb="34">
      <t>シュウラク</t>
    </rPh>
    <rPh sb="34" eb="36">
      <t>ハイスイ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</si>
</sst>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66-4928-BB28-6343BDCD324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5666-4928-BB28-6343BDCD324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49.45</c:v>
                </c:pt>
                <c:pt idx="1">
                  <c:v>48.35</c:v>
                </c:pt>
                <c:pt idx="2">
                  <c:v>48.9</c:v>
                </c:pt>
                <c:pt idx="3">
                  <c:v>48.35</c:v>
                </c:pt>
                <c:pt idx="4">
                  <c:v>49.45</c:v>
                </c:pt>
              </c:numCache>
            </c:numRef>
          </c:val>
          <c:extLst>
            <c:ext xmlns:c16="http://schemas.microsoft.com/office/drawing/2014/chart" uri="{C3380CC4-5D6E-409C-BE32-E72D297353CC}">
              <c16:uniqueId val="{00000000-EABA-434A-AFEC-16CD0C0CBC5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EABA-434A-AFEC-16CD0C0CBC5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98.64</c:v>
                </c:pt>
                <c:pt idx="1">
                  <c:v>98.6</c:v>
                </c:pt>
                <c:pt idx="2">
                  <c:v>98.6</c:v>
                </c:pt>
                <c:pt idx="3">
                  <c:v>98.33</c:v>
                </c:pt>
                <c:pt idx="4">
                  <c:v>98.56</c:v>
                </c:pt>
              </c:numCache>
            </c:numRef>
          </c:val>
          <c:extLst>
            <c:ext xmlns:c16="http://schemas.microsoft.com/office/drawing/2014/chart" uri="{C3380CC4-5D6E-409C-BE32-E72D297353CC}">
              <c16:uniqueId val="{00000000-F7FB-4B2A-9986-B4AFD23048C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F7FB-4B2A-9986-B4AFD23048C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12.3</c:v>
                </c:pt>
                <c:pt idx="1">
                  <c:v>41.89</c:v>
                </c:pt>
                <c:pt idx="2">
                  <c:v>93.86</c:v>
                </c:pt>
                <c:pt idx="3">
                  <c:v>96.92</c:v>
                </c:pt>
                <c:pt idx="4">
                  <c:v>98.69</c:v>
                </c:pt>
              </c:numCache>
            </c:numRef>
          </c:val>
          <c:extLst>
            <c:ext xmlns:c16="http://schemas.microsoft.com/office/drawing/2014/chart" uri="{C3380CC4-5D6E-409C-BE32-E72D297353CC}">
              <c16:uniqueId val="{00000000-3A4D-45F0-ACC2-2E1258C76B2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4D-45F0-ACC2-2E1258C76B2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06-47D6-AD85-5EFBE0E8B2E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06-47D6-AD85-5EFBE0E8B2E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06-41A3-BC08-258DFEF766C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06-41A3-BC08-258DFEF766C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30-4C78-B377-57928363087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30-4C78-B377-57928363087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88-46C8-A429-29479524B9A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88-46C8-A429-29479524B9A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4500.04</c:v>
                </c:pt>
                <c:pt idx="1">
                  <c:v>4013.87</c:v>
                </c:pt>
                <c:pt idx="2">
                  <c:v>195.46</c:v>
                </c:pt>
                <c:pt idx="3">
                  <c:v>2711.47</c:v>
                </c:pt>
                <c:pt idx="4">
                  <c:v>2314.9</c:v>
                </c:pt>
              </c:numCache>
            </c:numRef>
          </c:val>
          <c:extLst>
            <c:ext xmlns:c16="http://schemas.microsoft.com/office/drawing/2014/chart" uri="{C3380CC4-5D6E-409C-BE32-E72D297353CC}">
              <c16:uniqueId val="{00000000-9B37-4E72-8C9D-C1218A5E8BE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9B37-4E72-8C9D-C1218A5E8BE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23.27</c:v>
                </c:pt>
                <c:pt idx="1">
                  <c:v>22.15</c:v>
                </c:pt>
                <c:pt idx="2">
                  <c:v>83.99</c:v>
                </c:pt>
                <c:pt idx="3">
                  <c:v>100</c:v>
                </c:pt>
                <c:pt idx="4">
                  <c:v>72.69</c:v>
                </c:pt>
              </c:numCache>
            </c:numRef>
          </c:val>
          <c:extLst>
            <c:ext xmlns:c16="http://schemas.microsoft.com/office/drawing/2014/chart" uri="{C3380CC4-5D6E-409C-BE32-E72D297353CC}">
              <c16:uniqueId val="{00000000-B25B-40B5-ABD6-28F63EDC054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B25B-40B5-ABD6-28F63EDC054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846.38</c:v>
                </c:pt>
                <c:pt idx="1">
                  <c:v>919.39</c:v>
                </c:pt>
                <c:pt idx="2">
                  <c:v>244.35</c:v>
                </c:pt>
                <c:pt idx="3">
                  <c:v>206.59</c:v>
                </c:pt>
                <c:pt idx="4">
                  <c:v>284.89</c:v>
                </c:pt>
              </c:numCache>
            </c:numRef>
          </c:val>
          <c:extLst>
            <c:ext xmlns:c16="http://schemas.microsoft.com/office/drawing/2014/chart" uri="{C3380CC4-5D6E-409C-BE32-E72D297353CC}">
              <c16:uniqueId val="{00000000-DDE4-4BD7-95E3-6555EBD5AAA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DDE4-4BD7-95E3-6555EBD5AAA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宮城県　村田町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11262</v>
      </c>
      <c r="AM8" s="49"/>
      <c r="AN8" s="49"/>
      <c r="AO8" s="49"/>
      <c r="AP8" s="49"/>
      <c r="AQ8" s="49"/>
      <c r="AR8" s="49"/>
      <c r="AS8" s="49"/>
      <c r="AT8" s="44">
        <f>データ!T6</f>
        <v>78.38</v>
      </c>
      <c r="AU8" s="44"/>
      <c r="AV8" s="44"/>
      <c r="AW8" s="44"/>
      <c r="AX8" s="44"/>
      <c r="AY8" s="44"/>
      <c r="AZ8" s="44"/>
      <c r="BA8" s="44"/>
      <c r="BB8" s="44">
        <f>データ!U6</f>
        <v>143.68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3.1</v>
      </c>
      <c r="Q10" s="44"/>
      <c r="R10" s="44"/>
      <c r="S10" s="44"/>
      <c r="T10" s="44"/>
      <c r="U10" s="44"/>
      <c r="V10" s="44"/>
      <c r="W10" s="44">
        <f>データ!Q6</f>
        <v>77.62</v>
      </c>
      <c r="X10" s="44"/>
      <c r="Y10" s="44"/>
      <c r="Z10" s="44"/>
      <c r="AA10" s="44"/>
      <c r="AB10" s="44"/>
      <c r="AC10" s="44"/>
      <c r="AD10" s="49">
        <f>データ!R6</f>
        <v>3776</v>
      </c>
      <c r="AE10" s="49"/>
      <c r="AF10" s="49"/>
      <c r="AG10" s="49"/>
      <c r="AH10" s="49"/>
      <c r="AI10" s="49"/>
      <c r="AJ10" s="49"/>
      <c r="AK10" s="2"/>
      <c r="AL10" s="49">
        <f>データ!V6</f>
        <v>347</v>
      </c>
      <c r="AM10" s="49"/>
      <c r="AN10" s="49"/>
      <c r="AO10" s="49"/>
      <c r="AP10" s="49"/>
      <c r="AQ10" s="49"/>
      <c r="AR10" s="49"/>
      <c r="AS10" s="49"/>
      <c r="AT10" s="44">
        <f>データ!W6</f>
        <v>0.37</v>
      </c>
      <c r="AU10" s="44"/>
      <c r="AV10" s="44"/>
      <c r="AW10" s="44"/>
      <c r="AX10" s="44"/>
      <c r="AY10" s="44"/>
      <c r="AZ10" s="44"/>
      <c r="BA10" s="44"/>
      <c r="BB10" s="44">
        <f>データ!X6</f>
        <v>937.84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EUxvWMFdtLRMcJx1riw11P9lSpvUJUAC+QN2nJLSh7Q8pqdLMoFKSV3o5ZRzuNo16/BJMd+fXIWL2z55V4Ty4Q==" saltValue="wKjm09yZLRVFo+yfyNsmn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43222</v>
      </c>
      <c r="D6" s="32">
        <f t="shared" si="3"/>
        <v>47</v>
      </c>
      <c r="E6" s="32">
        <f t="shared" si="3"/>
        <v>17</v>
      </c>
      <c r="F6" s="32">
        <f t="shared" si="3"/>
        <v>5</v>
      </c>
      <c r="G6" s="32">
        <f t="shared" si="3"/>
        <v>0</v>
      </c>
      <c r="H6" s="32" t="str">
        <f t="shared" si="3"/>
        <v>宮城県　村田町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3.1</v>
      </c>
      <c r="Q6" s="33">
        <f t="shared" si="3"/>
        <v>77.62</v>
      </c>
      <c r="R6" s="33">
        <f t="shared" si="3"/>
        <v>3776</v>
      </c>
      <c r="S6" s="33">
        <f t="shared" si="3"/>
        <v>11262</v>
      </c>
      <c r="T6" s="33">
        <f t="shared" si="3"/>
        <v>78.38</v>
      </c>
      <c r="U6" s="33">
        <f t="shared" si="3"/>
        <v>143.68</v>
      </c>
      <c r="V6" s="33">
        <f t="shared" si="3"/>
        <v>347</v>
      </c>
      <c r="W6" s="33">
        <f t="shared" si="3"/>
        <v>0.37</v>
      </c>
      <c r="X6" s="33">
        <f t="shared" si="3"/>
        <v>937.84</v>
      </c>
      <c r="Y6" s="34">
        <f>IF(Y7="",NA(),Y7)</f>
        <v>12.3</v>
      </c>
      <c r="Z6" s="34">
        <f t="shared" ref="Z6:AH6" si="4">IF(Z7="",NA(),Z7)</f>
        <v>41.89</v>
      </c>
      <c r="AA6" s="34">
        <f t="shared" si="4"/>
        <v>93.86</v>
      </c>
      <c r="AB6" s="34">
        <f t="shared" si="4"/>
        <v>96.92</v>
      </c>
      <c r="AC6" s="34">
        <f t="shared" si="4"/>
        <v>98.69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4500.04</v>
      </c>
      <c r="BG6" s="34">
        <f t="shared" ref="BG6:BO6" si="7">IF(BG7="",NA(),BG7)</f>
        <v>4013.87</v>
      </c>
      <c r="BH6" s="34">
        <f t="shared" si="7"/>
        <v>195.46</v>
      </c>
      <c r="BI6" s="34">
        <f t="shared" si="7"/>
        <v>2711.47</v>
      </c>
      <c r="BJ6" s="34">
        <f t="shared" si="7"/>
        <v>2314.9</v>
      </c>
      <c r="BK6" s="34">
        <f t="shared" si="7"/>
        <v>1126.77</v>
      </c>
      <c r="BL6" s="34">
        <f t="shared" si="7"/>
        <v>1044.8</v>
      </c>
      <c r="BM6" s="34">
        <f t="shared" si="7"/>
        <v>1081.8</v>
      </c>
      <c r="BN6" s="34">
        <f t="shared" si="7"/>
        <v>974.93</v>
      </c>
      <c r="BO6" s="34">
        <f t="shared" si="7"/>
        <v>855.8</v>
      </c>
      <c r="BP6" s="33" t="str">
        <f>IF(BP7="","",IF(BP7="-","【-】","【"&amp;SUBSTITUTE(TEXT(BP7,"#,##0.00"),"-","△")&amp;"】"))</f>
        <v>【814.89】</v>
      </c>
      <c r="BQ6" s="34">
        <f>IF(BQ7="",NA(),BQ7)</f>
        <v>23.27</v>
      </c>
      <c r="BR6" s="34">
        <f t="shared" ref="BR6:BZ6" si="8">IF(BR7="",NA(),BR7)</f>
        <v>22.15</v>
      </c>
      <c r="BS6" s="34">
        <f t="shared" si="8"/>
        <v>83.99</v>
      </c>
      <c r="BT6" s="34">
        <f t="shared" si="8"/>
        <v>100</v>
      </c>
      <c r="BU6" s="34">
        <f t="shared" si="8"/>
        <v>72.69</v>
      </c>
      <c r="BV6" s="34">
        <f t="shared" si="8"/>
        <v>50.9</v>
      </c>
      <c r="BW6" s="34">
        <f t="shared" si="8"/>
        <v>50.82</v>
      </c>
      <c r="BX6" s="34">
        <f t="shared" si="8"/>
        <v>52.19</v>
      </c>
      <c r="BY6" s="34">
        <f t="shared" si="8"/>
        <v>55.32</v>
      </c>
      <c r="BZ6" s="34">
        <f t="shared" si="8"/>
        <v>59.8</v>
      </c>
      <c r="CA6" s="33" t="str">
        <f>IF(CA7="","",IF(CA7="-","【-】","【"&amp;SUBSTITUTE(TEXT(CA7,"#,##0.00"),"-","△")&amp;"】"))</f>
        <v>【60.64】</v>
      </c>
      <c r="CB6" s="34">
        <f>IF(CB7="",NA(),CB7)</f>
        <v>846.38</v>
      </c>
      <c r="CC6" s="34">
        <f t="shared" ref="CC6:CK6" si="9">IF(CC7="",NA(),CC7)</f>
        <v>919.39</v>
      </c>
      <c r="CD6" s="34">
        <f t="shared" si="9"/>
        <v>244.35</v>
      </c>
      <c r="CE6" s="34">
        <f t="shared" si="9"/>
        <v>206.59</v>
      </c>
      <c r="CF6" s="34">
        <f t="shared" si="9"/>
        <v>284.89</v>
      </c>
      <c r="CG6" s="34">
        <f t="shared" si="9"/>
        <v>293.27</v>
      </c>
      <c r="CH6" s="34">
        <f t="shared" si="9"/>
        <v>300.52</v>
      </c>
      <c r="CI6" s="34">
        <f t="shared" si="9"/>
        <v>296.14</v>
      </c>
      <c r="CJ6" s="34">
        <f t="shared" si="9"/>
        <v>283.17</v>
      </c>
      <c r="CK6" s="34">
        <f t="shared" si="9"/>
        <v>263.76</v>
      </c>
      <c r="CL6" s="33" t="str">
        <f>IF(CL7="","",IF(CL7="-","【-】","【"&amp;SUBSTITUTE(TEXT(CL7,"#,##0.00"),"-","△")&amp;"】"))</f>
        <v>【255.52】</v>
      </c>
      <c r="CM6" s="34">
        <f>IF(CM7="",NA(),CM7)</f>
        <v>49.45</v>
      </c>
      <c r="CN6" s="34">
        <f t="shared" ref="CN6:CV6" si="10">IF(CN7="",NA(),CN7)</f>
        <v>48.35</v>
      </c>
      <c r="CO6" s="34">
        <f t="shared" si="10"/>
        <v>48.9</v>
      </c>
      <c r="CP6" s="34">
        <f t="shared" si="10"/>
        <v>48.35</v>
      </c>
      <c r="CQ6" s="34">
        <f t="shared" si="10"/>
        <v>49.45</v>
      </c>
      <c r="CR6" s="34">
        <f t="shared" si="10"/>
        <v>53.78</v>
      </c>
      <c r="CS6" s="34">
        <f t="shared" si="10"/>
        <v>53.24</v>
      </c>
      <c r="CT6" s="34">
        <f t="shared" si="10"/>
        <v>52.31</v>
      </c>
      <c r="CU6" s="34">
        <f t="shared" si="10"/>
        <v>60.65</v>
      </c>
      <c r="CV6" s="34">
        <f t="shared" si="10"/>
        <v>51.75</v>
      </c>
      <c r="CW6" s="33" t="str">
        <f>IF(CW7="","",IF(CW7="-","【-】","【"&amp;SUBSTITUTE(TEXT(CW7,"#,##0.00"),"-","△")&amp;"】"))</f>
        <v>【52.49】</v>
      </c>
      <c r="CX6" s="34">
        <f>IF(CX7="",NA(),CX7)</f>
        <v>98.64</v>
      </c>
      <c r="CY6" s="34">
        <f t="shared" ref="CY6:DG6" si="11">IF(CY7="",NA(),CY7)</f>
        <v>98.6</v>
      </c>
      <c r="CZ6" s="34">
        <f t="shared" si="11"/>
        <v>98.6</v>
      </c>
      <c r="DA6" s="34">
        <f t="shared" si="11"/>
        <v>98.33</v>
      </c>
      <c r="DB6" s="34">
        <f t="shared" si="11"/>
        <v>98.56</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43222</v>
      </c>
      <c r="D7" s="36">
        <v>47</v>
      </c>
      <c r="E7" s="36">
        <v>17</v>
      </c>
      <c r="F7" s="36">
        <v>5</v>
      </c>
      <c r="G7" s="36">
        <v>0</v>
      </c>
      <c r="H7" s="36" t="s">
        <v>109</v>
      </c>
      <c r="I7" s="36" t="s">
        <v>110</v>
      </c>
      <c r="J7" s="36" t="s">
        <v>111</v>
      </c>
      <c r="K7" s="36" t="s">
        <v>112</v>
      </c>
      <c r="L7" s="36" t="s">
        <v>113</v>
      </c>
      <c r="M7" s="36" t="s">
        <v>114</v>
      </c>
      <c r="N7" s="37" t="s">
        <v>115</v>
      </c>
      <c r="O7" s="37" t="s">
        <v>116</v>
      </c>
      <c r="P7" s="37">
        <v>3.1</v>
      </c>
      <c r="Q7" s="37">
        <v>77.62</v>
      </c>
      <c r="R7" s="37">
        <v>3776</v>
      </c>
      <c r="S7" s="37">
        <v>11262</v>
      </c>
      <c r="T7" s="37">
        <v>78.38</v>
      </c>
      <c r="U7" s="37">
        <v>143.68</v>
      </c>
      <c r="V7" s="37">
        <v>347</v>
      </c>
      <c r="W7" s="37">
        <v>0.37</v>
      </c>
      <c r="X7" s="37">
        <v>937.84</v>
      </c>
      <c r="Y7" s="37">
        <v>12.3</v>
      </c>
      <c r="Z7" s="37">
        <v>41.89</v>
      </c>
      <c r="AA7" s="37">
        <v>93.86</v>
      </c>
      <c r="AB7" s="37">
        <v>96.92</v>
      </c>
      <c r="AC7" s="37">
        <v>98.69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4500.04</v>
      </c>
      <c r="BG7" s="37">
        <v>4013.87</v>
      </c>
      <c r="BH7" s="37">
        <v>195.46</v>
      </c>
      <c r="BI7" s="37">
        <v>2711.47</v>
      </c>
      <c r="BJ7" s="37">
        <v>2314.9</v>
      </c>
      <c r="BK7" s="37">
        <v>1126.77</v>
      </c>
      <c r="BL7" s="37">
        <v>1044.8</v>
      </c>
      <c r="BM7" s="37">
        <v>1081.8</v>
      </c>
      <c r="BN7" s="37">
        <v>974.93</v>
      </c>
      <c r="BO7" s="37">
        <v>855.8</v>
      </c>
      <c r="BP7" s="37">
        <v>814.89</v>
      </c>
      <c r="BQ7" s="37">
        <v>23.27</v>
      </c>
      <c r="BR7" s="37">
        <v>22.15</v>
      </c>
      <c r="BS7" s="37">
        <v>83.99</v>
      </c>
      <c r="BT7" s="37">
        <v>100</v>
      </c>
      <c r="BU7" s="37">
        <v>72.69</v>
      </c>
      <c r="BV7" s="37">
        <v>50.9</v>
      </c>
      <c r="BW7" s="37">
        <v>50.82</v>
      </c>
      <c r="BX7" s="37">
        <v>52.19</v>
      </c>
      <c r="BY7" s="37">
        <v>55.32</v>
      </c>
      <c r="BZ7" s="37">
        <v>59.8</v>
      </c>
      <c r="CA7" s="37">
        <v>60.64</v>
      </c>
      <c r="CB7" s="37">
        <v>846.38</v>
      </c>
      <c r="CC7" s="37">
        <v>919.39</v>
      </c>
      <c r="CD7" s="37">
        <v>244.35</v>
      </c>
      <c r="CE7" s="37">
        <v>206.59</v>
      </c>
      <c r="CF7" s="37">
        <v>284.89</v>
      </c>
      <c r="CG7" s="37">
        <v>293.27</v>
      </c>
      <c r="CH7" s="37">
        <v>300.52</v>
      </c>
      <c r="CI7" s="37">
        <v>296.14</v>
      </c>
      <c r="CJ7" s="37">
        <v>283.17</v>
      </c>
      <c r="CK7" s="37">
        <v>263.76</v>
      </c>
      <c r="CL7" s="37">
        <v>255.52</v>
      </c>
      <c r="CM7" s="37">
        <v>49.45</v>
      </c>
      <c r="CN7" s="37">
        <v>48.35</v>
      </c>
      <c r="CO7" s="37">
        <v>48.9</v>
      </c>
      <c r="CP7" s="37">
        <v>48.35</v>
      </c>
      <c r="CQ7" s="37">
        <v>49.45</v>
      </c>
      <c r="CR7" s="37">
        <v>53.78</v>
      </c>
      <c r="CS7" s="37">
        <v>53.24</v>
      </c>
      <c r="CT7" s="37">
        <v>52.31</v>
      </c>
      <c r="CU7" s="37">
        <v>60.65</v>
      </c>
      <c r="CV7" s="37">
        <v>51.75</v>
      </c>
      <c r="CW7" s="37">
        <v>52.49</v>
      </c>
      <c r="CX7" s="37">
        <v>98.64</v>
      </c>
      <c r="CY7" s="37">
        <v>98.6</v>
      </c>
      <c r="CZ7" s="37">
        <v>98.6</v>
      </c>
      <c r="DA7" s="37">
        <v>98.33</v>
      </c>
      <c r="DB7" s="37">
        <v>98.56</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cp:lastModifiedBy>
  <cp:lastPrinted>2019-02-04T02:30:15Z</cp:lastPrinted>
  <dcterms:created xsi:type="dcterms:W3CDTF">2018-12-03T09:19:50Z</dcterms:created>
  <dcterms:modified xsi:type="dcterms:W3CDTF">2019-02-04T02:31:29Z</dcterms:modified>
  <cp:category/>
</cp:coreProperties>
</file>