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0実施・公営企業決算統計関係\22 経営比較分析表\04 水道・下水道ほか\03 市町村等回答\04 気仙沼市★\確定\"/>
    </mc:Choice>
  </mc:AlternateContent>
  <workbookProtection workbookAlgorithmName="SHA-512" workbookHashValue="7ZFpkXcnAmUJjsTDtDrYTr3COFDCtLkkUPiwQMXvzDcSDZbuq/WZMzxkDOYo6ZNQd2fej+Bg8HjJTWUih/7pVA==" workbookSaltValue="iZGJNqeNyMxGN17nEZUPE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<sst xmlns="http://schemas.openxmlformats.org/spreadsheetml/2006/main" count="240" uniqueCount="126">
  <si>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</si>
  <si>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</si>
  <si>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</si>
  <si>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</si>
  <si>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</si>
  <si>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</si>
  <si>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</si>
  <si>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</si>
  <si>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</si>
  <si>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</si>
  <si>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</si>
  <si>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</si>
  <si>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</si>
  <si>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</si>
  <si>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</si>
  <si>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</si>
  <si>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</si>
  <si>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</si>
  <si>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</si>
  <si>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</si>
  <si>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</si>
  <si>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</si>
  <si>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</si>
  <si>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</si>
  <si>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</si>
  <si>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</si>
  <si>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</si>
  <si>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</si>
  <si>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</si>
  <si>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</si>
  <si>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</si>
  <si>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</si>
  <si>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</si>
  <si>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</si>
  <si>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</si>
  <si>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</si>
  <si>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</si>
  <si>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</si>
  <si>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</si>
  <si>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</si>
  <si>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</si>
  <si>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</si>
  <si>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</si>
  <si>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</si>
  <si>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</si>
  <si>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</si>
  <si>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</si>
  <si>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</si>
  <si>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</si>
  <si>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</si>
  <si>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</si>
  <si>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</si>
  <si>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</si>
  <si>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</si>
  <si>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</si>
  <si>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</si>
  <si>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</si>
  <si>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</si>
  <si>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</si>
  <si>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</si>
  <si>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</si>
  <si>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</si>
  <si>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</si>
  <si>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</si>
  <si>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</si>
  <si>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</si>
  <si>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</si>
  <si>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</si>
  <si>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</si>
  <si>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</si>
  <si>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</si>
  <si>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</si>
  <si>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</si>
  <si>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</si>
  <si>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</si>
  <si>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</si>
  <si>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</si>
  <si>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</si>
  <si>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</si>
  <si>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</si>
  <si>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</si>
  <si>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</si>
  <si>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</si>
  <si>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</si>
  <si>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</si>
  <si>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</si>
  <si>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</si>
  <si>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</si>
  <si>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</si>
  <si>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</si>
  <si>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</si>
  <si>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</si>
  <si>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</si>
  <si>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</si>
  <si>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</si>
  <si>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</si>
  <si>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</si>
  <si>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</si>
  <si>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</si>
  <si>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</si>
  <si>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</si>
  <si>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</si>
  <si>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</si>
  <si>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</si>
  <si>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</si>
  <si>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</si>
  <si>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</si>
  <si>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</si>
  <si>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</si>
  <si>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</si>
  <si>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気仙沼市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</si>
  <si>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</si>
  <si>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</si>
  <si>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</si>
  <si>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</si>
  <si>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</si>
  <si>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</si>
  <si>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</si>
  <si>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</si>
  <si>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</si>
  <si>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</si>
  <si>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</si>
  <si>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</si>
  <si>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今後の改善に向けた取り組みについて，平成３２年度から公営企業法一部適用による資産計上を取り込み，経営の安定化を図るための適正な下水道使用料の見直しを検討し，経営改善に努めていく。</t>
    <rPh sb="1" eb="3">
      <t>コンゴ</t>
    </rPh>
    <rPh sb="4" eb="6">
      <t>カイゼン</t>
    </rPh>
    <rPh sb="7" eb="8">
      <t>ム</t>
    </rPh>
    <rPh sb="10" eb="11">
      <t>ト</t>
    </rPh>
    <rPh sb="12" eb="13">
      <t>ク</t>
    </rPh>
    <rPh sb="31" eb="32">
      <t>ホウ</t>
    </rPh>
    <rPh sb="32" eb="34">
      <t>イチブ</t>
    </rPh>
    <rPh sb="34" eb="36">
      <t>テキヨウ</t>
    </rPh>
    <rPh sb="39" eb="41">
      <t>シサン</t>
    </rPh>
    <rPh sb="41" eb="43">
      <t>ケイジョウ</t>
    </rPh>
    <rPh sb="44" eb="45">
      <t>ト</t>
    </rPh>
    <rPh sb="46" eb="47">
      <t>コ</t>
    </rPh>
    <rPh sb="49" eb="51">
      <t>ケイエイ</t>
    </rPh>
    <rPh sb="52" eb="55">
      <t>アンテイカ</t>
    </rPh>
    <rPh sb="56" eb="57">
      <t>ハカ</t>
    </rPh>
    <rPh sb="61" eb="63">
      <t>テキセイ</t>
    </rPh>
    <rPh sb="64" eb="67">
      <t>ゲスイドウ</t>
    </rPh>
    <rPh sb="67" eb="70">
      <t>シヨウリョウ</t>
    </rPh>
    <rPh sb="71" eb="73">
      <t>ミナオ</t>
    </rPh>
    <rPh sb="75" eb="77">
      <t>ケントウ</t>
    </rPh>
    <rPh sb="79" eb="81">
      <t>ケイエイ</t>
    </rPh>
    <rPh sb="81" eb="83">
      <t>カイゼン</t>
    </rPh>
    <rPh sb="84" eb="85">
      <t>ツト</t>
    </rPh>
    <phoneticPr fontId="4"/>
  </si>
  <si>
    <t>　①収益的収支比率は，平成28年に施設修繕関連経費の増加により落ち込んだものの，平成29年には97.02％と回復しており今後も100％に近い水準で推移していくものと見込んでいる。
　④企業債残高対事業規模比率は平成24年度以降新規の企業債借入がないため低い水準となっている。
　⑤経費回収率は料金収入また汚水処理費についてほぼ横ばいの収入及び経費となっており，平成32年度からの公営企業法一部適用による資産計上を取り込み適正な下水道使用料を検討していく。
　⑥汚水処理原価は接続率の大幅な増加は見込まれないことから維持管理に係る委託業務等汚水処理費の経費削減を検討していく。
　⑦施設利用率は類似単体との開きはあるものの，
前年度よりも平均値に近づきつつある。今後の施設更新時にダウンサイジングの必要性について検討していく。
　⑧水洗化率は100％に近づきつつあるが，今後の大幅な利用世帯数の増加は見込めない状況である。</t>
    <rPh sb="2" eb="5">
      <t>シュウエキテキ</t>
    </rPh>
    <rPh sb="5" eb="7">
      <t>シュウシ</t>
    </rPh>
    <rPh sb="7" eb="9">
      <t>ヒリツ</t>
    </rPh>
    <rPh sb="11" eb="13">
      <t>ヘイセイ</t>
    </rPh>
    <rPh sb="15" eb="16">
      <t>ネン</t>
    </rPh>
    <rPh sb="17" eb="19">
      <t>シセツ</t>
    </rPh>
    <rPh sb="19" eb="21">
      <t>シュウゼン</t>
    </rPh>
    <rPh sb="21" eb="23">
      <t>カンレン</t>
    </rPh>
    <rPh sb="23" eb="25">
      <t>ケイヒ</t>
    </rPh>
    <rPh sb="26" eb="28">
      <t>ゾウカ</t>
    </rPh>
    <rPh sb="31" eb="32">
      <t>オ</t>
    </rPh>
    <rPh sb="33" eb="34">
      <t>コ</t>
    </rPh>
    <rPh sb="40" eb="42">
      <t>ヘイセイ</t>
    </rPh>
    <rPh sb="44" eb="45">
      <t>ネン</t>
    </rPh>
    <rPh sb="54" eb="56">
      <t>カイフク</t>
    </rPh>
    <rPh sb="60" eb="62">
      <t>コンゴ</t>
    </rPh>
    <rPh sb="68" eb="69">
      <t>チカ</t>
    </rPh>
    <rPh sb="70" eb="72">
      <t>スイジュン</t>
    </rPh>
    <rPh sb="73" eb="75">
      <t>スイイ</t>
    </rPh>
    <rPh sb="82" eb="84">
      <t>ミコ</t>
    </rPh>
    <rPh sb="92" eb="94">
      <t>キギョウ</t>
    </rPh>
    <rPh sb="94" eb="95">
      <t>サイ</t>
    </rPh>
    <rPh sb="95" eb="96">
      <t>ザン</t>
    </rPh>
    <rPh sb="96" eb="97">
      <t>タカ</t>
    </rPh>
    <rPh sb="97" eb="98">
      <t>タイ</t>
    </rPh>
    <rPh sb="98" eb="100">
      <t>ジギョウ</t>
    </rPh>
    <rPh sb="100" eb="102">
      <t>キボ</t>
    </rPh>
    <rPh sb="102" eb="104">
      <t>ヒリツ</t>
    </rPh>
    <rPh sb="105" eb="107">
      <t>ヘイセイ</t>
    </rPh>
    <rPh sb="109" eb="111">
      <t>ネンド</t>
    </rPh>
    <rPh sb="111" eb="113">
      <t>イコウ</t>
    </rPh>
    <rPh sb="113" eb="115">
      <t>シンキ</t>
    </rPh>
    <rPh sb="116" eb="118">
      <t>キギョウ</t>
    </rPh>
    <rPh sb="118" eb="119">
      <t>サイ</t>
    </rPh>
    <rPh sb="119" eb="121">
      <t>カリイレ</t>
    </rPh>
    <rPh sb="126" eb="127">
      <t>ヒク</t>
    </rPh>
    <rPh sb="128" eb="130">
      <t>スイジュン</t>
    </rPh>
    <rPh sb="140" eb="142">
      <t>ケイヒ</t>
    </rPh>
    <rPh sb="142" eb="144">
      <t>カイシュウ</t>
    </rPh>
    <rPh sb="144" eb="145">
      <t>リツ</t>
    </rPh>
    <rPh sb="146" eb="148">
      <t>リョウキン</t>
    </rPh>
    <rPh sb="148" eb="150">
      <t>シュウニュウ</t>
    </rPh>
    <rPh sb="152" eb="154">
      <t>オスイ</t>
    </rPh>
    <rPh sb="154" eb="156">
      <t>ショリ</t>
    </rPh>
    <rPh sb="156" eb="157">
      <t>ヒ</t>
    </rPh>
    <rPh sb="163" eb="164">
      <t>ヨコ</t>
    </rPh>
    <rPh sb="167" eb="169">
      <t>シュウニュウ</t>
    </rPh>
    <rPh sb="169" eb="170">
      <t>オヨ</t>
    </rPh>
    <rPh sb="171" eb="173">
      <t>ケイヒ</t>
    </rPh>
    <rPh sb="180" eb="182">
      <t>ヘイセイ</t>
    </rPh>
    <rPh sb="184" eb="186">
      <t>ネンド</t>
    </rPh>
    <rPh sb="189" eb="191">
      <t>コウエイ</t>
    </rPh>
    <rPh sb="191" eb="193">
      <t>キギョウ</t>
    </rPh>
    <rPh sb="193" eb="194">
      <t>ホウ</t>
    </rPh>
    <rPh sb="194" eb="196">
      <t>イチブ</t>
    </rPh>
    <rPh sb="196" eb="198">
      <t>テキヨウ</t>
    </rPh>
    <rPh sb="201" eb="203">
      <t>シサン</t>
    </rPh>
    <rPh sb="203" eb="205">
      <t>ケイジョウ</t>
    </rPh>
    <rPh sb="206" eb="207">
      <t>ト</t>
    </rPh>
    <rPh sb="208" eb="209">
      <t>コ</t>
    </rPh>
    <rPh sb="210" eb="212">
      <t>テキセイ</t>
    </rPh>
    <rPh sb="213" eb="216">
      <t>ゲスイドウ</t>
    </rPh>
    <rPh sb="216" eb="219">
      <t>シヨウリョウ</t>
    </rPh>
    <rPh sb="220" eb="222">
      <t>ケントウ</t>
    </rPh>
    <rPh sb="230" eb="232">
      <t>オスイ</t>
    </rPh>
    <rPh sb="232" eb="234">
      <t>ショリ</t>
    </rPh>
    <rPh sb="234" eb="236">
      <t>ゲンカ</t>
    </rPh>
    <rPh sb="237" eb="239">
      <t>セツゾク</t>
    </rPh>
    <rPh sb="239" eb="240">
      <t>リツ</t>
    </rPh>
    <rPh sb="241" eb="243">
      <t>オオハバ</t>
    </rPh>
    <rPh sb="244" eb="246">
      <t>ゾウカ</t>
    </rPh>
    <rPh sb="247" eb="249">
      <t>ミコ</t>
    </rPh>
    <rPh sb="257" eb="259">
      <t>イジ</t>
    </rPh>
    <rPh sb="259" eb="261">
      <t>カンリ</t>
    </rPh>
    <rPh sb="262" eb="263">
      <t>カカ</t>
    </rPh>
    <rPh sb="264" eb="268">
      <t>イタクギョウム</t>
    </rPh>
    <rPh sb="268" eb="269">
      <t>トウ</t>
    </rPh>
    <rPh sb="269" eb="271">
      <t>オスイ</t>
    </rPh>
    <rPh sb="271" eb="273">
      <t>ショリ</t>
    </rPh>
    <rPh sb="273" eb="274">
      <t>ヒ</t>
    </rPh>
    <rPh sb="275" eb="277">
      <t>ケイヒ</t>
    </rPh>
    <rPh sb="277" eb="279">
      <t>サクゲン</t>
    </rPh>
    <rPh sb="280" eb="282">
      <t>ケントウ</t>
    </rPh>
    <rPh sb="290" eb="294">
      <t>シセツリヨウ</t>
    </rPh>
    <rPh sb="294" eb="295">
      <t>リツ</t>
    </rPh>
    <rPh sb="296" eb="298">
      <t>ルイジ</t>
    </rPh>
    <rPh sb="298" eb="300">
      <t>タンタイ</t>
    </rPh>
    <rPh sb="302" eb="303">
      <t>ヒラ</t>
    </rPh>
    <rPh sb="312" eb="315">
      <t>ゼンネンド</t>
    </rPh>
    <rPh sb="318" eb="321">
      <t>ヘイキンチ</t>
    </rPh>
    <rPh sb="322" eb="323">
      <t>チカ</t>
    </rPh>
    <rPh sb="365" eb="368">
      <t>スイセンカ</t>
    </rPh>
    <rPh sb="368" eb="369">
      <t>リツ</t>
    </rPh>
    <rPh sb="384" eb="386">
      <t>コンゴ</t>
    </rPh>
    <rPh sb="387" eb="389">
      <t>オオハバ</t>
    </rPh>
    <rPh sb="390" eb="392">
      <t>リヨウ</t>
    </rPh>
    <rPh sb="392" eb="394">
      <t>セタイ</t>
    </rPh>
    <rPh sb="394" eb="395">
      <t>カズ</t>
    </rPh>
    <rPh sb="396" eb="398">
      <t>ゾウカ</t>
    </rPh>
    <rPh sb="399" eb="401">
      <t>ミコ</t>
    </rPh>
    <rPh sb="404" eb="406">
      <t>ジョウキョウ</t>
    </rPh>
    <phoneticPr fontId="4"/>
  </si>
  <si>
    <t>　東日本大震災後の処理施設復旧工事以降，施設・管渠ともに更新は行っておらず，今後ストックマネジメント計画の策定をする必要がある。</t>
    <rPh sb="1" eb="2">
      <t>ヒガシ</t>
    </rPh>
    <rPh sb="2" eb="4">
      <t>ニホン</t>
    </rPh>
    <rPh sb="4" eb="7">
      <t>ダイシンサイ</t>
    </rPh>
    <rPh sb="7" eb="8">
      <t>ゴ</t>
    </rPh>
    <rPh sb="9" eb="11">
      <t>ショリ</t>
    </rPh>
    <rPh sb="11" eb="13">
      <t>シセツ</t>
    </rPh>
    <rPh sb="13" eb="15">
      <t>フッキュウ</t>
    </rPh>
    <rPh sb="15" eb="17">
      <t>コウジ</t>
    </rPh>
    <rPh sb="17" eb="19">
      <t>イコウ</t>
    </rPh>
    <rPh sb="20" eb="22">
      <t>シセツ</t>
    </rPh>
    <rPh sb="23" eb="25">
      <t>カンキョ</t>
    </rPh>
    <rPh sb="28" eb="30">
      <t>コウシン</t>
    </rPh>
    <rPh sb="31" eb="32">
      <t>オコナ</t>
    </rPh>
    <rPh sb="38" eb="40">
      <t>コンゴ</t>
    </rPh>
    <rPh sb="50" eb="52">
      <t>ケイカク</t>
    </rPh>
    <rPh sb="53" eb="55">
      <t>サクテイ</t>
    </rPh>
    <rPh sb="58" eb="6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</si>
</sst>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8-4A28-AFB1-61A5C8D6B3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c:ext xmlns:c16="http://schemas.microsoft.com/office/drawing/2014/chart" uri="{C3380CC4-5D6E-409C-BE32-E72D297353CC}">
              <c16:uniqueId val="{00000001-3A48-4A28-AFB1-61A5C8D6B3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18.93</c:v>
                </c:pt>
                <c:pt idx="1">
                  <c:v>30.86</c:v>
                </c:pt>
                <c:pt idx="2">
                  <c:v>41.98</c:v>
                </c:pt>
                <c:pt idx="3">
                  <c:v>44.03</c:v>
                </c:pt>
                <c:pt idx="4">
                  <c:v>45.27</c:v>
                </c:pt>
              </c:numCache>
            </c:numRef>
          </c:val>
          <c:extLst>
            <c:ext xmlns:c16="http://schemas.microsoft.com/office/drawing/2014/chart" uri="{C3380CC4-5D6E-409C-BE32-E72D297353CC}">
              <c16:uniqueId val="{00000000-3CA6-480D-BC85-C43E5CAEE0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c:ext xmlns:c16="http://schemas.microsoft.com/office/drawing/2014/chart" uri="{C3380CC4-5D6E-409C-BE32-E72D297353CC}">
              <c16:uniqueId val="{00000001-3CA6-480D-BC85-C43E5CAEE0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42.8</c:v>
                </c:pt>
                <c:pt idx="1">
                  <c:v>45.98</c:v>
                </c:pt>
                <c:pt idx="2">
                  <c:v>42.57</c:v>
                </c:pt>
                <c:pt idx="3">
                  <c:v>86.08</c:v>
                </c:pt>
                <c:pt idx="4">
                  <c:v>94.16</c:v>
                </c:pt>
              </c:numCache>
            </c:numRef>
          </c:val>
          <c:extLst>
            <c:ext xmlns:c16="http://schemas.microsoft.com/office/drawing/2014/chart" uri="{C3380CC4-5D6E-409C-BE32-E72D297353CC}">
              <c16:uniqueId val="{00000000-793A-4D3B-A344-068D5079B3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c:ext xmlns:c16="http://schemas.microsoft.com/office/drawing/2014/chart" uri="{C3380CC4-5D6E-409C-BE32-E72D297353CC}">
              <c16:uniqueId val="{00000001-793A-4D3B-A344-068D5079B3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99.91</c:v>
                </c:pt>
                <c:pt idx="1">
                  <c:v>99.2</c:v>
                </c:pt>
                <c:pt idx="2">
                  <c:v>99.79</c:v>
                </c:pt>
                <c:pt idx="3">
                  <c:v>79.77</c:v>
                </c:pt>
                <c:pt idx="4">
                  <c:v>97.02</c:v>
                </c:pt>
              </c:numCache>
            </c:numRef>
          </c:val>
          <c:extLst>
            <c:ext xmlns:c16="http://schemas.microsoft.com/office/drawing/2014/chart" uri="{C3380CC4-5D6E-409C-BE32-E72D297353CC}">
              <c16:uniqueId val="{00000000-4574-4EAB-942C-53BA352B36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74-4EAB-942C-53BA352B36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0-4F87-A7B3-69AD2562B8F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0-4F87-A7B3-69AD2562B8F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26-4CF4-9DD8-B35C2ADDB7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26-4CF4-9DD8-B35C2ADDB7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4D-412E-8B12-63F28A16C94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4D-412E-8B12-63F28A16C94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01-40CC-8B5F-4C832A8576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01-40CC-8B5F-4C832A8576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140.72999999999999</c:v>
                </c:pt>
                <c:pt idx="1">
                  <c:v>147.43</c:v>
                </c:pt>
                <c:pt idx="2">
                  <c:v>127.99</c:v>
                </c:pt>
                <c:pt idx="3">
                  <c:v>50.49</c:v>
                </c:pt>
                <c:pt idx="4">
                  <c:v>96.38</c:v>
                </c:pt>
              </c:numCache>
            </c:numRef>
          </c:val>
          <c:extLst>
            <c:ext xmlns:c16="http://schemas.microsoft.com/office/drawing/2014/chart" uri="{C3380CC4-5D6E-409C-BE32-E72D297353CC}">
              <c16:uniqueId val="{00000000-F317-4D8A-BB38-B6247B1875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c:ext xmlns:c16="http://schemas.microsoft.com/office/drawing/2014/chart" uri="{C3380CC4-5D6E-409C-BE32-E72D297353CC}">
              <c16:uniqueId val="{00000001-F317-4D8A-BB38-B6247B1875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15.33</c:v>
                </c:pt>
                <c:pt idx="1">
                  <c:v>16.12</c:v>
                </c:pt>
                <c:pt idx="2">
                  <c:v>21.98</c:v>
                </c:pt>
                <c:pt idx="3">
                  <c:v>27.39</c:v>
                </c:pt>
                <c:pt idx="4">
                  <c:v>26.99</c:v>
                </c:pt>
              </c:numCache>
            </c:numRef>
          </c:val>
          <c:extLst>
            <c:ext xmlns:c16="http://schemas.microsoft.com/office/drawing/2014/chart" uri="{C3380CC4-5D6E-409C-BE32-E72D297353CC}">
              <c16:uniqueId val="{00000000-2D3B-4C7D-80A7-A9BDB229C50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c:ext xmlns:c16="http://schemas.microsoft.com/office/drawing/2014/chart" uri="{C3380CC4-5D6E-409C-BE32-E72D297353CC}">
              <c16:uniqueId val="{00000001-2D3B-4C7D-80A7-A9BDB229C50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1021.16</c:v>
                </c:pt>
                <c:pt idx="1">
                  <c:v>964.19</c:v>
                </c:pt>
                <c:pt idx="2">
                  <c:v>713.61</c:v>
                </c:pt>
                <c:pt idx="3">
                  <c:v>573.29</c:v>
                </c:pt>
                <c:pt idx="4">
                  <c:v>581.5</c:v>
                </c:pt>
              </c:numCache>
            </c:numRef>
          </c:val>
          <c:extLst>
            <c:ext xmlns:c16="http://schemas.microsoft.com/office/drawing/2014/chart" uri="{C3380CC4-5D6E-409C-BE32-E72D297353CC}">
              <c16:uniqueId val="{00000000-1BAF-4106-9C13-4D1AAB5F38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c:ext xmlns:c16="http://schemas.microsoft.com/office/drawing/2014/chart" uri="{C3380CC4-5D6E-409C-BE32-E72D297353CC}">
              <c16:uniqueId val="{00000001-1BAF-4106-9C13-4D1AAB5F38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80" zoomScaleNormal="80" workbookViewId="0">
      <selection activeCell="BL1" sqref="B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気仙沼市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64947</v>
      </c>
      <c r="AM8" s="49"/>
      <c r="AN8" s="49"/>
      <c r="AO8" s="49"/>
      <c r="AP8" s="49"/>
      <c r="AQ8" s="49"/>
      <c r="AR8" s="49"/>
      <c r="AS8" s="49"/>
      <c r="AT8" s="44">
        <f>データ!T6</f>
        <v>332.44</v>
      </c>
      <c r="AU8" s="44"/>
      <c r="AV8" s="44"/>
      <c r="AW8" s="44"/>
      <c r="AX8" s="44"/>
      <c r="AY8" s="44"/>
      <c r="AZ8" s="44"/>
      <c r="BA8" s="44"/>
      <c r="BB8" s="44">
        <f>データ!U6</f>
        <v>195.36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0.64</v>
      </c>
      <c r="Q10" s="44"/>
      <c r="R10" s="44"/>
      <c r="S10" s="44"/>
      <c r="T10" s="44"/>
      <c r="U10" s="44"/>
      <c r="V10" s="44"/>
      <c r="W10" s="44">
        <f>データ!Q6</f>
        <v>65.430000000000007</v>
      </c>
      <c r="X10" s="44"/>
      <c r="Y10" s="44"/>
      <c r="Z10" s="44"/>
      <c r="AA10" s="44"/>
      <c r="AB10" s="44"/>
      <c r="AC10" s="44"/>
      <c r="AD10" s="49">
        <f>データ!R6</f>
        <v>3002</v>
      </c>
      <c r="AE10" s="49"/>
      <c r="AF10" s="49"/>
      <c r="AG10" s="49"/>
      <c r="AH10" s="49"/>
      <c r="AI10" s="49"/>
      <c r="AJ10" s="49"/>
      <c r="AK10" s="2"/>
      <c r="AL10" s="49">
        <f>データ!V6</f>
        <v>411</v>
      </c>
      <c r="AM10" s="49"/>
      <c r="AN10" s="49"/>
      <c r="AO10" s="49"/>
      <c r="AP10" s="49"/>
      <c r="AQ10" s="49"/>
      <c r="AR10" s="49"/>
      <c r="AS10" s="49"/>
      <c r="AT10" s="44">
        <f>データ!W6</f>
        <v>0.14000000000000001</v>
      </c>
      <c r="AU10" s="44"/>
      <c r="AV10" s="44"/>
      <c r="AW10" s="44"/>
      <c r="AX10" s="44"/>
      <c r="AY10" s="44"/>
      <c r="AZ10" s="44"/>
      <c r="BA10" s="44"/>
      <c r="BB10" s="44">
        <f>データ!X6</f>
        <v>2935.71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d5KcH24uloZCd0Ds41TJISACfDKs243+K27eEeaxAFpy6AMn2+BanfwvdA984YDTM6ARtsjx3HRlEucSjSoiQ==" saltValue="xHpJbLGC0Mtvqa/GcpFgi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42056</v>
      </c>
      <c r="D6" s="32">
        <f t="shared" si="3"/>
        <v>47</v>
      </c>
      <c r="E6" s="32">
        <f t="shared" si="3"/>
        <v>17</v>
      </c>
      <c r="F6" s="32">
        <f t="shared" si="3"/>
        <v>5</v>
      </c>
      <c r="G6" s="32">
        <f t="shared" si="3"/>
        <v>0</v>
      </c>
      <c r="H6" s="32" t="str">
        <f t="shared" si="3"/>
        <v>宮城県　気仙沼市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0.64</v>
      </c>
      <c r="Q6" s="33">
        <f t="shared" si="3"/>
        <v>65.430000000000007</v>
      </c>
      <c r="R6" s="33">
        <f t="shared" si="3"/>
        <v>3002</v>
      </c>
      <c r="S6" s="33">
        <f t="shared" si="3"/>
        <v>64947</v>
      </c>
      <c r="T6" s="33">
        <f t="shared" si="3"/>
        <v>332.44</v>
      </c>
      <c r="U6" s="33">
        <f t="shared" si="3"/>
        <v>195.36</v>
      </c>
      <c r="V6" s="33">
        <f t="shared" si="3"/>
        <v>411</v>
      </c>
      <c r="W6" s="33">
        <f t="shared" si="3"/>
        <v>0.14000000000000001</v>
      </c>
      <c r="X6" s="33">
        <f t="shared" si="3"/>
        <v>2935.71</v>
      </c>
      <c r="Y6" s="34">
        <f>IF(Y7="",NA(),Y7)</f>
        <v>99.91</v>
      </c>
      <c r="Z6" s="34">
        <f t="shared" ref="Z6:AH6" si="4">IF(Z7="",NA(),Z7)</f>
        <v>99.2</v>
      </c>
      <c r="AA6" s="34">
        <f t="shared" si="4"/>
        <v>99.79</v>
      </c>
      <c r="AB6" s="34">
        <f t="shared" si="4"/>
        <v>79.77</v>
      </c>
      <c r="AC6" s="34">
        <f t="shared" si="4"/>
        <v>97.02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140.72999999999999</v>
      </c>
      <c r="BG6" s="34">
        <f t="shared" ref="BG6:BO6" si="7">IF(BG7="",NA(),BG7)</f>
        <v>147.43</v>
      </c>
      <c r="BH6" s="34">
        <f t="shared" si="7"/>
        <v>127.99</v>
      </c>
      <c r="BI6" s="34">
        <f t="shared" si="7"/>
        <v>50.49</v>
      </c>
      <c r="BJ6" s="34">
        <f t="shared" si="7"/>
        <v>96.38</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15.33</v>
      </c>
      <c r="BR6" s="34">
        <f t="shared" ref="BR6:BZ6" si="8">IF(BR7="",NA(),BR7)</f>
        <v>16.12</v>
      </c>
      <c r="BS6" s="34">
        <f t="shared" si="8"/>
        <v>21.98</v>
      </c>
      <c r="BT6" s="34">
        <f t="shared" si="8"/>
        <v>27.39</v>
      </c>
      <c r="BU6" s="34">
        <f t="shared" si="8"/>
        <v>26.99</v>
      </c>
      <c r="BV6" s="34">
        <f t="shared" si="8"/>
        <v>41.04</v>
      </c>
      <c r="BW6" s="34">
        <f t="shared" si="8"/>
        <v>41.08</v>
      </c>
      <c r="BX6" s="34">
        <f t="shared" si="8"/>
        <v>52.19</v>
      </c>
      <c r="BY6" s="34">
        <f t="shared" si="8"/>
        <v>55.32</v>
      </c>
      <c r="BZ6" s="34">
        <f t="shared" si="8"/>
        <v>59.8</v>
      </c>
      <c r="CA6" s="33" t="str">
        <f>IF(CA7="","",IF(CA7="-","【-】","【"&amp;SUBSTITUTE(TEXT(CA7,"#,##0.00"),"-","△")&amp;"】"))</f>
        <v>【60.64】</v>
      </c>
      <c r="CB6" s="34">
        <f>IF(CB7="",NA(),CB7)</f>
        <v>1021.16</v>
      </c>
      <c r="CC6" s="34">
        <f t="shared" ref="CC6:CK6" si="9">IF(CC7="",NA(),CC7)</f>
        <v>964.19</v>
      </c>
      <c r="CD6" s="34">
        <f t="shared" si="9"/>
        <v>713.61</v>
      </c>
      <c r="CE6" s="34">
        <f t="shared" si="9"/>
        <v>573.29</v>
      </c>
      <c r="CF6" s="34">
        <f t="shared" si="9"/>
        <v>581.5</v>
      </c>
      <c r="CG6" s="34">
        <f t="shared" si="9"/>
        <v>357.08</v>
      </c>
      <c r="CH6" s="34">
        <f t="shared" si="9"/>
        <v>378.08</v>
      </c>
      <c r="CI6" s="34">
        <f t="shared" si="9"/>
        <v>296.14</v>
      </c>
      <c r="CJ6" s="34">
        <f t="shared" si="9"/>
        <v>283.17</v>
      </c>
      <c r="CK6" s="34">
        <f t="shared" si="9"/>
        <v>263.76</v>
      </c>
      <c r="CL6" s="33" t="str">
        <f>IF(CL7="","",IF(CL7="-","【-】","【"&amp;SUBSTITUTE(TEXT(CL7,"#,##0.00"),"-","△")&amp;"】"))</f>
        <v>【255.52】</v>
      </c>
      <c r="CM6" s="34">
        <f>IF(CM7="",NA(),CM7)</f>
        <v>18.93</v>
      </c>
      <c r="CN6" s="34">
        <f t="shared" ref="CN6:CV6" si="10">IF(CN7="",NA(),CN7)</f>
        <v>30.86</v>
      </c>
      <c r="CO6" s="34">
        <f t="shared" si="10"/>
        <v>41.98</v>
      </c>
      <c r="CP6" s="34">
        <f t="shared" si="10"/>
        <v>44.03</v>
      </c>
      <c r="CQ6" s="34">
        <f t="shared" si="10"/>
        <v>45.27</v>
      </c>
      <c r="CR6" s="34">
        <f t="shared" si="10"/>
        <v>45.95</v>
      </c>
      <c r="CS6" s="34">
        <f t="shared" si="10"/>
        <v>44.69</v>
      </c>
      <c r="CT6" s="34">
        <f t="shared" si="10"/>
        <v>52.31</v>
      </c>
      <c r="CU6" s="34">
        <f t="shared" si="10"/>
        <v>60.65</v>
      </c>
      <c r="CV6" s="34">
        <f t="shared" si="10"/>
        <v>51.75</v>
      </c>
      <c r="CW6" s="33" t="str">
        <f>IF(CW7="","",IF(CW7="-","【-】","【"&amp;SUBSTITUTE(TEXT(CW7,"#,##0.00"),"-","△")&amp;"】"))</f>
        <v>【52.49】</v>
      </c>
      <c r="CX6" s="34">
        <f>IF(CX7="",NA(),CX7)</f>
        <v>42.8</v>
      </c>
      <c r="CY6" s="34">
        <f t="shared" ref="CY6:DG6" si="11">IF(CY7="",NA(),CY7)</f>
        <v>45.98</v>
      </c>
      <c r="CZ6" s="34">
        <f t="shared" si="11"/>
        <v>42.57</v>
      </c>
      <c r="DA6" s="34">
        <f t="shared" si="11"/>
        <v>86.08</v>
      </c>
      <c r="DB6" s="34">
        <f t="shared" si="11"/>
        <v>94.16</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42056</v>
      </c>
      <c r="D7" s="36">
        <v>47</v>
      </c>
      <c r="E7" s="36">
        <v>17</v>
      </c>
      <c r="F7" s="36">
        <v>5</v>
      </c>
      <c r="G7" s="36">
        <v>0</v>
      </c>
      <c r="H7" s="36" t="s">
        <v>110</v>
      </c>
      <c r="I7" s="36" t="s">
        <v>111</v>
      </c>
      <c r="J7" s="36" t="s">
        <v>112</v>
      </c>
      <c r="K7" s="36" t="s">
        <v>113</v>
      </c>
      <c r="L7" s="36" t="s">
        <v>114</v>
      </c>
      <c r="M7" s="36" t="s">
        <v>115</v>
      </c>
      <c r="N7" s="37" t="s">
        <v>116</v>
      </c>
      <c r="O7" s="37" t="s">
        <v>117</v>
      </c>
      <c r="P7" s="37">
        <v>0.64</v>
      </c>
      <c r="Q7" s="37">
        <v>65.430000000000007</v>
      </c>
      <c r="R7" s="37">
        <v>3002</v>
      </c>
      <c r="S7" s="37">
        <v>64947</v>
      </c>
      <c r="T7" s="37">
        <v>332.44</v>
      </c>
      <c r="U7" s="37">
        <v>195.36</v>
      </c>
      <c r="V7" s="37">
        <v>411</v>
      </c>
      <c r="W7" s="37">
        <v>0.14000000000000001</v>
      </c>
      <c r="X7" s="37">
        <v>2935.71</v>
      </c>
      <c r="Y7" s="37">
        <v>99.91</v>
      </c>
      <c r="Z7" s="37">
        <v>99.2</v>
      </c>
      <c r="AA7" s="37">
        <v>99.79</v>
      </c>
      <c r="AB7" s="37">
        <v>79.77</v>
      </c>
      <c r="AC7" s="37">
        <v>97.02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140.72999999999999</v>
      </c>
      <c r="BG7" s="37">
        <v>147.43</v>
      </c>
      <c r="BH7" s="37">
        <v>127.99</v>
      </c>
      <c r="BI7" s="37">
        <v>50.49</v>
      </c>
      <c r="BJ7" s="37">
        <v>96.38</v>
      </c>
      <c r="BK7" s="37">
        <v>1117.1099999999999</v>
      </c>
      <c r="BL7" s="37">
        <v>1161.05</v>
      </c>
      <c r="BM7" s="37">
        <v>1081.8</v>
      </c>
      <c r="BN7" s="37">
        <v>974.93</v>
      </c>
      <c r="BO7" s="37">
        <v>855.8</v>
      </c>
      <c r="BP7" s="37">
        <v>814.89</v>
      </c>
      <c r="BQ7" s="37">
        <v>15.33</v>
      </c>
      <c r="BR7" s="37">
        <v>16.12</v>
      </c>
      <c r="BS7" s="37">
        <v>21.98</v>
      </c>
      <c r="BT7" s="37">
        <v>27.39</v>
      </c>
      <c r="BU7" s="37">
        <v>26.99</v>
      </c>
      <c r="BV7" s="37">
        <v>41.04</v>
      </c>
      <c r="BW7" s="37">
        <v>41.08</v>
      </c>
      <c r="BX7" s="37">
        <v>52.19</v>
      </c>
      <c r="BY7" s="37">
        <v>55.32</v>
      </c>
      <c r="BZ7" s="37">
        <v>59.8</v>
      </c>
      <c r="CA7" s="37">
        <v>60.64</v>
      </c>
      <c r="CB7" s="37">
        <v>1021.16</v>
      </c>
      <c r="CC7" s="37">
        <v>964.19</v>
      </c>
      <c r="CD7" s="37">
        <v>713.61</v>
      </c>
      <c r="CE7" s="37">
        <v>573.29</v>
      </c>
      <c r="CF7" s="37">
        <v>581.5</v>
      </c>
      <c r="CG7" s="37">
        <v>357.08</v>
      </c>
      <c r="CH7" s="37">
        <v>378.08</v>
      </c>
      <c r="CI7" s="37">
        <v>296.14</v>
      </c>
      <c r="CJ7" s="37">
        <v>283.17</v>
      </c>
      <c r="CK7" s="37">
        <v>263.76</v>
      </c>
      <c r="CL7" s="37">
        <v>255.52</v>
      </c>
      <c r="CM7" s="37">
        <v>18.93</v>
      </c>
      <c r="CN7" s="37">
        <v>30.86</v>
      </c>
      <c r="CO7" s="37">
        <v>41.98</v>
      </c>
      <c r="CP7" s="37">
        <v>44.03</v>
      </c>
      <c r="CQ7" s="37">
        <v>45.27</v>
      </c>
      <c r="CR7" s="37">
        <v>45.95</v>
      </c>
      <c r="CS7" s="37">
        <v>44.69</v>
      </c>
      <c r="CT7" s="37">
        <v>52.31</v>
      </c>
      <c r="CU7" s="37">
        <v>60.65</v>
      </c>
      <c r="CV7" s="37">
        <v>51.75</v>
      </c>
      <c r="CW7" s="37">
        <v>52.49</v>
      </c>
      <c r="CX7" s="37">
        <v>42.8</v>
      </c>
      <c r="CY7" s="37">
        <v>45.98</v>
      </c>
      <c r="CZ7" s="37">
        <v>42.57</v>
      </c>
      <c r="DA7" s="37">
        <v>86.08</v>
      </c>
      <c r="DB7" s="37">
        <v>94.16</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2019-02-15T01:19:26Z</cp:lastPrinted>
  <dcterms:created xsi:type="dcterms:W3CDTF">2018-12-03T09:19:43Z</dcterms:created>
  <dcterms:modified xsi:type="dcterms:W3CDTF">2019-02-15T02:08:14Z</dcterms:modified>
  <cp:category/>
</cp:coreProperties>
</file>