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28 大郷町★\04確定\"/>
    </mc:Choice>
  </mc:AlternateContent>
  <workbookProtection workbookAlgorithmName="SHA-512" workbookHashValue="MmM57QprH60msTbRj666hlxTQyCUrNKyfE4BPR5hH7kcayCWCN082ehXcAeaFe5sIoSA7xoW6sxeU59FBxtRew==" workbookSaltValue="zbDbeYPVI6N6rXlULIRRCg=="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<sst xmlns="http://schemas.openxmlformats.org/spreadsheetml/2006/main" count="245" uniqueCount="126">
  <si>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</si>
  <si>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</si>
  <si>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</si>
  <si>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</si>
  <si>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</si>
  <si>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</si>
  <si>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</si>
  <si>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</si>
  <si>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</si>
  <si>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</si>
  <si>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</si>
  <si>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</si>
  <si>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</si>
  <si>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</si>
  <si>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</si>
  <si>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</si>
  <si>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</si>
  <si>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</si>
  <si>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</si>
  <si>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</si>
  <si>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</si>
  <si>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</si>
  <si>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</si>
  <si>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</si>
  <si>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</si>
  <si>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</si>
  <si>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</si>
  <si>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</si>
  <si>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</si>
  <si>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</si>
  <si>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</si>
  <si>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</si>
  <si>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</si>
  <si>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</si>
  <si>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</si>
  <si>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</si>
  <si>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</si>
  <si>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</si>
  <si>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</si>
  <si>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</si>
  <si>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</si>
  <si>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</si>
  <si>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</si>
  <si>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</si>
  <si>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</si>
  <si>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</si>
  <si>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</si>
  <si>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</si>
  <si>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</si>
  <si>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</si>
  <si>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</si>
  <si>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</si>
  <si>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</si>
  <si>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</si>
  <si>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</si>
  <si>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</si>
  <si>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</si>
  <si>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</si>
  <si>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</si>
  <si>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</si>
  <si>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</si>
  <si>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</si>
  <si>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</si>
  <si>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</si>
  <si>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</si>
  <si>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</si>
  <si>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</si>
  <si>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</si>
  <si>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</si>
  <si>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</si>
  <si>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</si>
  <si>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</si>
  <si>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</si>
  <si>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</si>
  <si>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</si>
  <si>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</si>
  <si>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</si>
  <si>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</si>
  <si>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</si>
  <si>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</si>
  <si>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</si>
  <si>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</si>
  <si>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</si>
  <si>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</si>
  <si>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</si>
  <si>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</si>
  <si>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</si>
  <si>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</si>
  <si>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</si>
  <si>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</si>
  <si>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</si>
  <si>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</si>
  <si>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</si>
  <si>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</si>
  <si>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</si>
  <si>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</si>
  <si>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</si>
  <si>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</si>
  <si>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</si>
  <si>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</si>
  <si>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</si>
  <si>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</si>
  <si>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</si>
  <si>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</si>
  <si>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</si>
  <si>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</si>
  <si>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</si>
  <si>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</si>
  <si>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</si>
  <si>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</si>
  <si>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</si>
  <si>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</si>
  <si>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</si>
  <si>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</si>
  <si>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</si>
  <si>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</si>
  <si>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</si>
  <si>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</si>
  <si>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</si>
  <si>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</si>
  <si>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</si>
  <si>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</si>
  <si>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</si>
  <si>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6年に供用を開始し25年が経過、管渠の耐用年数は40年であるものの、マンホールポンプ等の機械電気設備は法定耐用年数を超過しているため、ストックマネジメント計画を策定し、平成29年度よりマンホールポンプ更新工事に着手している。</t>
    <rPh sb="1" eb="3">
      <t>ヘイセイ</t>
    </rPh>
    <rPh sb="4" eb="5">
      <t>ネン</t>
    </rPh>
    <rPh sb="6" eb="8">
      <t>キョウヨウ</t>
    </rPh>
    <rPh sb="9" eb="11">
      <t>カイシ</t>
    </rPh>
    <rPh sb="14" eb="15">
      <t>ネン</t>
    </rPh>
    <rPh sb="16" eb="18">
      <t>ケイカ</t>
    </rPh>
    <rPh sb="19" eb="21">
      <t>カンキョ</t>
    </rPh>
    <rPh sb="22" eb="24">
      <t>タイヨウ</t>
    </rPh>
    <rPh sb="24" eb="26">
      <t>ネンスウ</t>
    </rPh>
    <rPh sb="29" eb="30">
      <t>ネン</t>
    </rPh>
    <rPh sb="45" eb="46">
      <t>トウ</t>
    </rPh>
    <rPh sb="47" eb="49">
      <t>キカイ</t>
    </rPh>
    <rPh sb="49" eb="51">
      <t>デンキ</t>
    </rPh>
    <rPh sb="51" eb="53">
      <t>セツビ</t>
    </rPh>
    <rPh sb="54" eb="56">
      <t>ホウテイ</t>
    </rPh>
    <rPh sb="56" eb="58">
      <t>タイヨウ</t>
    </rPh>
    <rPh sb="58" eb="60">
      <t>ネンスウ</t>
    </rPh>
    <rPh sb="61" eb="63">
      <t>チョウカ</t>
    </rPh>
    <rPh sb="80" eb="82">
      <t>ケイカク</t>
    </rPh>
    <rPh sb="83" eb="85">
      <t>サクテイ</t>
    </rPh>
    <rPh sb="87" eb="89">
      <t>ヘイセイ</t>
    </rPh>
    <rPh sb="91" eb="93">
      <t>ネンド</t>
    </rPh>
    <rPh sb="103" eb="105">
      <t>コウシン</t>
    </rPh>
    <rPh sb="105" eb="107">
      <t>コウジ</t>
    </rPh>
    <rPh sb="108" eb="110">
      <t>チャクシュ</t>
    </rPh>
    <phoneticPr fontId="4"/>
  </si>
  <si>
    <t>　水洗化促進の取組を強化し、収益性の向上を図る。
　ストックマネジメント計画により、マンホールポンプ更新工事に着手しているが、経費の平準化を図り、効率の良い運営を行う。</t>
    <rPh sb="1" eb="4">
      <t>スイセンカ</t>
    </rPh>
    <rPh sb="4" eb="6">
      <t>ソクシン</t>
    </rPh>
    <rPh sb="7" eb="9">
      <t>トリクミ</t>
    </rPh>
    <rPh sb="10" eb="12">
      <t>キョウカ</t>
    </rPh>
    <rPh sb="14" eb="17">
      <t>シュウエキセイ</t>
    </rPh>
    <rPh sb="18" eb="20">
      <t>コウジョウ</t>
    </rPh>
    <rPh sb="21" eb="22">
      <t>ハカ</t>
    </rPh>
    <rPh sb="37" eb="39">
      <t>ケイカク</t>
    </rPh>
    <rPh sb="51" eb="53">
      <t>コウシン</t>
    </rPh>
    <rPh sb="53" eb="55">
      <t>コウジ</t>
    </rPh>
    <rPh sb="56" eb="58">
      <t>チャクシュ</t>
    </rPh>
    <rPh sb="64" eb="66">
      <t>ケイヒ</t>
    </rPh>
    <rPh sb="67" eb="70">
      <t>ヘイジュンカ</t>
    </rPh>
    <rPh sb="71" eb="72">
      <t>ハカ</t>
    </rPh>
    <rPh sb="74" eb="76">
      <t>コウリツ</t>
    </rPh>
    <rPh sb="77" eb="78">
      <t>ヨ</t>
    </rPh>
    <rPh sb="79" eb="81">
      <t>ウンエイ</t>
    </rPh>
    <rPh sb="82" eb="83">
      <t>オコナ</t>
    </rPh>
    <phoneticPr fontId="4"/>
  </si>
  <si>
    <t>　収益的収支比率は、使用料収入等の収益にほぼ変化が無いものの、地方債償還金が償還ピークを迎えつつあるため増加してきており減少した。
　経費回収率は、下水道使用料等の料金収入にほぼ変化が無いものの、委託料等の汚水処理費が増加したため減少した。
　一般会計繰入金に依存している状況にあるため、経費削減を図るべくストックマネジメント計画を活用し計画的な予防保全に取組んでいく。また収益性を図るため、雨天時の不明水対策については、流域下水道管理者と共に引き続き検討していく必要がある。
　企業債残高対事業規模比率は、平成29年度からマンホールポンプ更新工事に着手しているため起債の借入を再開しているが、大規模な新規起債の借入はしていないことから、借入額より起債償還額の方が大きいため、類似団体と比較すると低水準となっている。今後も本水準を推移すると予想される。
　水洗化率は、83.20％と年々上昇しており、類似団体と同程度となっているが、今後も促進の取組を継続していく。</t>
    <rPh sb="1" eb="4">
      <t>シュウエキテキ</t>
    </rPh>
    <rPh sb="4" eb="6">
      <t>シュウシ</t>
    </rPh>
    <rPh sb="6" eb="8">
      <t>ヒリツ</t>
    </rPh>
    <rPh sb="10" eb="13">
      <t>シヨウリョウ</t>
    </rPh>
    <rPh sb="13" eb="15">
      <t>シュウニュウ</t>
    </rPh>
    <rPh sb="15" eb="16">
      <t>トウ</t>
    </rPh>
    <rPh sb="17" eb="19">
      <t>シュウエキ</t>
    </rPh>
    <rPh sb="22" eb="24">
      <t>ヘンカ</t>
    </rPh>
    <rPh sb="25" eb="26">
      <t>ナ</t>
    </rPh>
    <rPh sb="31" eb="34">
      <t>チホウサイ</t>
    </rPh>
    <rPh sb="34" eb="37">
      <t>ショウカンキン</t>
    </rPh>
    <rPh sb="38" eb="40">
      <t>ショウカン</t>
    </rPh>
    <rPh sb="44" eb="45">
      <t>ムカ</t>
    </rPh>
    <rPh sb="52" eb="54">
      <t>ゾウカ</t>
    </rPh>
    <rPh sb="60" eb="62">
      <t>ゲンショウ</t>
    </rPh>
    <rPh sb="68" eb="70">
      <t>ケイヒ</t>
    </rPh>
    <rPh sb="70" eb="72">
      <t>カイシュウ</t>
    </rPh>
    <rPh sb="72" eb="73">
      <t>リツ</t>
    </rPh>
    <rPh sb="75" eb="78">
      <t>ゲスイドウ</t>
    </rPh>
    <rPh sb="78" eb="81">
      <t>シヨウリョウ</t>
    </rPh>
    <rPh sb="81" eb="82">
      <t>トウ</t>
    </rPh>
    <rPh sb="83" eb="85">
      <t>リョウキン</t>
    </rPh>
    <rPh sb="85" eb="87">
      <t>シュウニュウ</t>
    </rPh>
    <rPh sb="90" eb="92">
      <t>ヘンカ</t>
    </rPh>
    <rPh sb="93" eb="94">
      <t>ナ</t>
    </rPh>
    <rPh sb="99" eb="102">
      <t>イタクリョウ</t>
    </rPh>
    <rPh sb="102" eb="103">
      <t>トウ</t>
    </rPh>
    <rPh sb="104" eb="106">
      <t>オスイ</t>
    </rPh>
    <rPh sb="106" eb="108">
      <t>ショリ</t>
    </rPh>
    <rPh sb="108" eb="109">
      <t>ヒ</t>
    </rPh>
    <rPh sb="110" eb="112">
      <t>ゾウカ</t>
    </rPh>
    <rPh sb="116" eb="118">
      <t>ゲンショウ</t>
    </rPh>
    <rPh sb="124" eb="126">
      <t>イッパン</t>
    </rPh>
    <rPh sb="126" eb="128">
      <t>カイケイ</t>
    </rPh>
    <rPh sb="128" eb="130">
      <t>クリイレ</t>
    </rPh>
    <rPh sb="130" eb="131">
      <t>キン</t>
    </rPh>
    <rPh sb="132" eb="134">
      <t>イゾン</t>
    </rPh>
    <rPh sb="138" eb="140">
      <t>ジョウキョウ</t>
    </rPh>
    <rPh sb="146" eb="148">
      <t>ケイヒ</t>
    </rPh>
    <rPh sb="148" eb="150">
      <t>サクゲン</t>
    </rPh>
    <rPh sb="218" eb="221">
      <t>カンリシャ</t>
    </rPh>
    <rPh sb="243" eb="245">
      <t>キギョウ</t>
    </rPh>
    <rPh sb="245" eb="246">
      <t>サイ</t>
    </rPh>
    <rPh sb="246" eb="248">
      <t>ザンダカ</t>
    </rPh>
    <rPh sb="248" eb="249">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</si>
</sst>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0.19</c:v>
                </c:pt>
                <c:pt idx="3" formatCode="#,##0.00;&quot;△&quot;#,##0.00;&quot;-&quot;">
                  <c:v>0.05</c:v>
                </c:pt>
                <c:pt idx="4">
                  <c:v>0</c:v>
                </c:pt>
              </c:numCache>
            </c:numRef>
          </c:val>
          <c:extLst>
            <c:ext xmlns:c16="http://schemas.microsoft.com/office/drawing/2014/chart" uri="{C3380CC4-5D6E-409C-BE32-E72D297353CC}">
              <c16:uniqueId val="{00000000-3F40-48DC-A8CC-A86D13555C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3F40-48DC-A8CC-A86D13555C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B1-4C6A-8C37-81D85462B5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6AB1-4C6A-8C37-81D85462B5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76.98</c:v>
                </c:pt>
                <c:pt idx="1">
                  <c:v>78.319999999999993</c:v>
                </c:pt>
                <c:pt idx="2">
                  <c:v>79.400000000000006</c:v>
                </c:pt>
                <c:pt idx="3">
                  <c:v>82.61</c:v>
                </c:pt>
                <c:pt idx="4">
                  <c:v>83.2</c:v>
                </c:pt>
              </c:numCache>
            </c:numRef>
          </c:val>
          <c:extLst>
            <c:ext xmlns:c16="http://schemas.microsoft.com/office/drawing/2014/chart" uri="{C3380CC4-5D6E-409C-BE32-E72D297353CC}">
              <c16:uniqueId val="{00000000-5331-49BA-8C57-AA663AA95C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5331-49BA-8C57-AA663AA95C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63.08</c:v>
                </c:pt>
                <c:pt idx="1">
                  <c:v>90.49</c:v>
                </c:pt>
                <c:pt idx="2">
                  <c:v>85.92</c:v>
                </c:pt>
                <c:pt idx="3">
                  <c:v>92.36</c:v>
                </c:pt>
                <c:pt idx="4">
                  <c:v>91.6</c:v>
                </c:pt>
              </c:numCache>
            </c:numRef>
          </c:val>
          <c:extLst>
            <c:ext xmlns:c16="http://schemas.microsoft.com/office/drawing/2014/chart" uri="{C3380CC4-5D6E-409C-BE32-E72D297353CC}">
              <c16:uniqueId val="{00000000-556C-4C90-A64F-05E7856F6E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6C-4C90-A64F-05E7856F6E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66-4A34-A7A6-5741EA2615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66-4A34-A7A6-5741EA2615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73-4A56-8228-51EE50EF98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73-4A56-8228-51EE50EF98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E5-49ED-836F-0523F2C805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5-49ED-836F-0523F2C805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9B-45C7-89B7-4CC1D4301C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9B-45C7-89B7-4CC1D4301C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910.86</c:v>
                </c:pt>
                <c:pt idx="1">
                  <c:v>678.08</c:v>
                </c:pt>
                <c:pt idx="2">
                  <c:v>691.87</c:v>
                </c:pt>
                <c:pt idx="3">
                  <c:v>637.95000000000005</c:v>
                </c:pt>
                <c:pt idx="4">
                  <c:v>631.67999999999995</c:v>
                </c:pt>
              </c:numCache>
            </c:numRef>
          </c:val>
          <c:extLst>
            <c:ext xmlns:c16="http://schemas.microsoft.com/office/drawing/2014/chart" uri="{C3380CC4-5D6E-409C-BE32-E72D297353CC}">
              <c16:uniqueId val="{00000000-8493-468C-9B26-AA03BE0279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8493-468C-9B26-AA03BE0279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57.43</c:v>
                </c:pt>
                <c:pt idx="1">
                  <c:v>64.709999999999994</c:v>
                </c:pt>
                <c:pt idx="2">
                  <c:v>56.58</c:v>
                </c:pt>
                <c:pt idx="3">
                  <c:v>66.97</c:v>
                </c:pt>
                <c:pt idx="4">
                  <c:v>66.27</c:v>
                </c:pt>
              </c:numCache>
            </c:numRef>
          </c:val>
          <c:extLst>
            <c:ext xmlns:c16="http://schemas.microsoft.com/office/drawing/2014/chart" uri="{C3380CC4-5D6E-409C-BE32-E72D297353CC}">
              <c16:uniqueId val="{00000000-918C-49FF-9FE0-203D1ECDB7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918C-49FF-9FE0-203D1ECDB7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213.58</c:v>
                </c:pt>
                <c:pt idx="1">
                  <c:v>194.62</c:v>
                </c:pt>
                <c:pt idx="2">
                  <c:v>222.53</c:v>
                </c:pt>
                <c:pt idx="3">
                  <c:v>187.37</c:v>
                </c:pt>
                <c:pt idx="4">
                  <c:v>189</c:v>
                </c:pt>
              </c:numCache>
            </c:numRef>
          </c:val>
          <c:extLst>
            <c:ext xmlns:c16="http://schemas.microsoft.com/office/drawing/2014/chart" uri="{C3380CC4-5D6E-409C-BE32-E72D297353CC}">
              <c16:uniqueId val="{00000000-1F69-4DCB-8496-12EE4A9EB3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1F69-4DCB-8496-12EE4A9EB3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24" sqref="BJ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8235</v>
      </c>
      <c r="AM8" s="66"/>
      <c r="AN8" s="66"/>
      <c r="AO8" s="66"/>
      <c r="AP8" s="66"/>
      <c r="AQ8" s="66"/>
      <c r="AR8" s="66"/>
      <c r="AS8" s="66"/>
      <c r="AT8" s="65">
        <f>データ!T6</f>
        <v>82.01</v>
      </c>
      <c r="AU8" s="65"/>
      <c r="AV8" s="65"/>
      <c r="AW8" s="65"/>
      <c r="AX8" s="65"/>
      <c r="AY8" s="65"/>
      <c r="AZ8" s="65"/>
      <c r="BA8" s="65"/>
      <c r="BB8" s="65">
        <f>データ!U6</f>
        <v>100.41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44.1</v>
      </c>
      <c r="Q10" s="65"/>
      <c r="R10" s="65"/>
      <c r="S10" s="65"/>
      <c r="T10" s="65"/>
      <c r="U10" s="65"/>
      <c r="V10" s="65"/>
      <c r="W10" s="65">
        <f>データ!Q6</f>
        <v>80.78</v>
      </c>
      <c r="X10" s="65"/>
      <c r="Y10" s="65"/>
      <c r="Z10" s="65"/>
      <c r="AA10" s="65"/>
      <c r="AB10" s="65"/>
      <c r="AC10" s="65"/>
      <c r="AD10" s="66">
        <f>データ!R6</f>
        <v>2214</v>
      </c>
      <c r="AE10" s="66"/>
      <c r="AF10" s="66"/>
      <c r="AG10" s="66"/>
      <c r="AH10" s="66"/>
      <c r="AI10" s="66"/>
      <c r="AJ10" s="66"/>
      <c r="AK10" s="2"/>
      <c r="AL10" s="66">
        <f>データ!V6</f>
        <v>3618</v>
      </c>
      <c r="AM10" s="66"/>
      <c r="AN10" s="66"/>
      <c r="AO10" s="66"/>
      <c r="AP10" s="66"/>
      <c r="AQ10" s="66"/>
      <c r="AR10" s="66"/>
      <c r="AS10" s="66"/>
      <c r="AT10" s="65">
        <f>データ!W6</f>
        <v>2.38</v>
      </c>
      <c r="AU10" s="65"/>
      <c r="AV10" s="65"/>
      <c r="AW10" s="65"/>
      <c r="AX10" s="65"/>
      <c r="AY10" s="65"/>
      <c r="AZ10" s="65"/>
      <c r="BA10" s="65"/>
      <c r="BB10" s="65">
        <f>データ!X6</f>
        <v>1520.17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XXR18t3UBV7wbokVb+ViAr7mjnh9P4fwgV219qBwrRZ/L4RY+fVwXFuYhsBEVAOTPBmHIIcphaOBzsd+MKv2RQ==" saltValue="y1xFbWF8U15xU3ys6ScIi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44229</v>
      </c>
      <c r="D6" s="32">
        <f t="shared" si="3"/>
        <v>47</v>
      </c>
      <c r="E6" s="32">
        <f t="shared" si="3"/>
        <v>17</v>
      </c>
      <c r="F6" s="32">
        <f t="shared" si="3"/>
        <v>4</v>
      </c>
      <c r="G6" s="32">
        <f t="shared" si="3"/>
        <v>0</v>
      </c>
      <c r="H6" s="32" t="str">
        <f t="shared" si="3"/>
        <v>宮城県　大郷町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44.1</v>
      </c>
      <c r="Q6" s="33">
        <f t="shared" si="3"/>
        <v>80.78</v>
      </c>
      <c r="R6" s="33">
        <f t="shared" si="3"/>
        <v>2214</v>
      </c>
      <c r="S6" s="33">
        <f t="shared" si="3"/>
        <v>8235</v>
      </c>
      <c r="T6" s="33">
        <f t="shared" si="3"/>
        <v>82.01</v>
      </c>
      <c r="U6" s="33">
        <f t="shared" si="3"/>
        <v>100.41</v>
      </c>
      <c r="V6" s="33">
        <f t="shared" si="3"/>
        <v>3618</v>
      </c>
      <c r="W6" s="33">
        <f t="shared" si="3"/>
        <v>2.38</v>
      </c>
      <c r="X6" s="33">
        <f t="shared" si="3"/>
        <v>1520.17</v>
      </c>
      <c r="Y6" s="34">
        <f>IF(Y7="",NA(),Y7)</f>
        <v>63.08</v>
      </c>
      <c r="Z6" s="34">
        <f t="shared" ref="Z6:AH6" si="4">IF(Z7="",NA(),Z7)</f>
        <v>90.49</v>
      </c>
      <c r="AA6" s="34">
        <f t="shared" si="4"/>
        <v>85.92</v>
      </c>
      <c r="AB6" s="34">
        <f t="shared" si="4"/>
        <v>92.36</v>
      </c>
      <c r="AC6" s="34">
        <f t="shared" si="4"/>
        <v>91.6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910.86</v>
      </c>
      <c r="BG6" s="34">
        <f t="shared" ref="BG6:BO6" si="7">IF(BG7="",NA(),BG7)</f>
        <v>678.08</v>
      </c>
      <c r="BH6" s="34">
        <f t="shared" si="7"/>
        <v>691.87</v>
      </c>
      <c r="BI6" s="34">
        <f t="shared" si="7"/>
        <v>637.95000000000005</v>
      </c>
      <c r="BJ6" s="34">
        <f t="shared" si="7"/>
        <v>631.67999999999995</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57.43</v>
      </c>
      <c r="BR6" s="34">
        <f t="shared" ref="BR6:BZ6" si="8">IF(BR7="",NA(),BR7)</f>
        <v>64.709999999999994</v>
      </c>
      <c r="BS6" s="34">
        <f t="shared" si="8"/>
        <v>56.58</v>
      </c>
      <c r="BT6" s="34">
        <f t="shared" si="8"/>
        <v>66.97</v>
      </c>
      <c r="BU6" s="34">
        <f t="shared" si="8"/>
        <v>66.27</v>
      </c>
      <c r="BV6" s="34">
        <f t="shared" si="8"/>
        <v>64.63</v>
      </c>
      <c r="BW6" s="34">
        <f t="shared" si="8"/>
        <v>66.56</v>
      </c>
      <c r="BX6" s="34">
        <f t="shared" si="8"/>
        <v>66.22</v>
      </c>
      <c r="BY6" s="34">
        <f t="shared" si="8"/>
        <v>69.87</v>
      </c>
      <c r="BZ6" s="34">
        <f t="shared" si="8"/>
        <v>74.3</v>
      </c>
      <c r="CA6" s="33" t="str">
        <f>IF(CA7="","",IF(CA7="-","【-】","【"&amp;SUBSTITUTE(TEXT(CA7,"#,##0.00"),"-","△")&amp;"】"))</f>
        <v>【75.58】</v>
      </c>
      <c r="CB6" s="34">
        <f>IF(CB7="",NA(),CB7)</f>
        <v>213.58</v>
      </c>
      <c r="CC6" s="34">
        <f t="shared" ref="CC6:CK6" si="9">IF(CC7="",NA(),CC7)</f>
        <v>194.62</v>
      </c>
      <c r="CD6" s="34">
        <f t="shared" si="9"/>
        <v>222.53</v>
      </c>
      <c r="CE6" s="34">
        <f t="shared" si="9"/>
        <v>187.37</v>
      </c>
      <c r="CF6" s="34">
        <f t="shared" si="9"/>
        <v>189</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76.98</v>
      </c>
      <c r="CY6" s="34">
        <f t="shared" ref="CY6:DG6" si="11">IF(CY7="",NA(),CY7)</f>
        <v>78.319999999999993</v>
      </c>
      <c r="CZ6" s="34">
        <f t="shared" si="11"/>
        <v>79.400000000000006</v>
      </c>
      <c r="DA6" s="34">
        <f t="shared" si="11"/>
        <v>82.61</v>
      </c>
      <c r="DB6" s="34">
        <f t="shared" si="11"/>
        <v>83.2</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0.19</v>
      </c>
      <c r="EH6" s="34">
        <f t="shared" si="14"/>
        <v>0.05</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44229</v>
      </c>
      <c r="D7" s="36">
        <v>47</v>
      </c>
      <c r="E7" s="36">
        <v>17</v>
      </c>
      <c r="F7" s="36">
        <v>4</v>
      </c>
      <c r="G7" s="36">
        <v>0</v>
      </c>
      <c r="H7" s="36" t="s">
        <v>110</v>
      </c>
      <c r="I7" s="36" t="s">
        <v>111</v>
      </c>
      <c r="J7" s="36" t="s">
        <v>112</v>
      </c>
      <c r="K7" s="36" t="s">
        <v>113</v>
      </c>
      <c r="L7" s="36" t="s">
        <v>114</v>
      </c>
      <c r="M7" s="36" t="s">
        <v>115</v>
      </c>
      <c r="N7" s="37" t="s">
        <v>116</v>
      </c>
      <c r="O7" s="37" t="s">
        <v>117</v>
      </c>
      <c r="P7" s="37">
        <v>44.1</v>
      </c>
      <c r="Q7" s="37">
        <v>80.78</v>
      </c>
      <c r="R7" s="37">
        <v>2214</v>
      </c>
      <c r="S7" s="37">
        <v>8235</v>
      </c>
      <c r="T7" s="37">
        <v>82.01</v>
      </c>
      <c r="U7" s="37">
        <v>100.41</v>
      </c>
      <c r="V7" s="37">
        <v>3618</v>
      </c>
      <c r="W7" s="37">
        <v>2.38</v>
      </c>
      <c r="X7" s="37">
        <v>1520.17</v>
      </c>
      <c r="Y7" s="37">
        <v>63.08</v>
      </c>
      <c r="Z7" s="37">
        <v>90.49</v>
      </c>
      <c r="AA7" s="37">
        <v>85.92</v>
      </c>
      <c r="AB7" s="37">
        <v>92.36</v>
      </c>
      <c r="AC7" s="37">
        <v>91.6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910.86</v>
      </c>
      <c r="BG7" s="37">
        <v>678.08</v>
      </c>
      <c r="BH7" s="37">
        <v>691.87</v>
      </c>
      <c r="BI7" s="37">
        <v>637.95000000000005</v>
      </c>
      <c r="BJ7" s="37">
        <v>631.67999999999995</v>
      </c>
      <c r="BK7" s="37">
        <v>1569.13</v>
      </c>
      <c r="BL7" s="37">
        <v>1436</v>
      </c>
      <c r="BM7" s="37">
        <v>1434.89</v>
      </c>
      <c r="BN7" s="37">
        <v>1298.9100000000001</v>
      </c>
      <c r="BO7" s="37">
        <v>1243.71</v>
      </c>
      <c r="BP7" s="37">
        <v>1225.44</v>
      </c>
      <c r="BQ7" s="37">
        <v>57.43</v>
      </c>
      <c r="BR7" s="37">
        <v>64.709999999999994</v>
      </c>
      <c r="BS7" s="37">
        <v>56.58</v>
      </c>
      <c r="BT7" s="37">
        <v>66.97</v>
      </c>
      <c r="BU7" s="37">
        <v>66.27</v>
      </c>
      <c r="BV7" s="37">
        <v>64.63</v>
      </c>
      <c r="BW7" s="37">
        <v>66.56</v>
      </c>
      <c r="BX7" s="37">
        <v>66.22</v>
      </c>
      <c r="BY7" s="37">
        <v>69.87</v>
      </c>
      <c r="BZ7" s="37">
        <v>74.3</v>
      </c>
      <c r="CA7" s="37">
        <v>75.58</v>
      </c>
      <c r="CB7" s="37">
        <v>213.58</v>
      </c>
      <c r="CC7" s="37">
        <v>194.62</v>
      </c>
      <c r="CD7" s="37">
        <v>222.53</v>
      </c>
      <c r="CE7" s="37">
        <v>187.37</v>
      </c>
      <c r="CF7" s="37">
        <v>189</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76.98</v>
      </c>
      <c r="CY7" s="37">
        <v>78.319999999999993</v>
      </c>
      <c r="CZ7" s="37">
        <v>79.400000000000006</v>
      </c>
      <c r="DA7" s="37">
        <v>82.61</v>
      </c>
      <c r="DB7" s="37">
        <v>83.2</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0.19</v>
      </c>
      <c r="EH7" s="37">
        <v>0.05</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2019-02-06T11:53:49Z</cp:lastPrinted>
  <dcterms:created xsi:type="dcterms:W3CDTF">2018-12-03T09:11:41Z</dcterms:created>
  <dcterms:modified xsi:type="dcterms:W3CDTF">2019-02-12T23:59:39Z</dcterms:modified>
  <cp:category/>
</cp:coreProperties>
</file>