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9597mi\Desktop\"/>
    </mc:Choice>
  </mc:AlternateContent>
  <workbookProtection workbookAlgorithmName="SHA-512" workbookHashValue="q4oQtdlRrYH07r5SFfypuH0MaT97s7YabMoEcTQ7OKCl0uf0lXX23uQFNJK9PhogDMTP5tgCE8COhiZaVuNr7Q==" workbookSaltValue="h7NxD50B+YvGkY6HlqRmhQ==" workbookSpinCount="100000" lockStructure="1"/>
  <bookViews>
    <workbookView xWindow="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<sst xmlns="http://schemas.openxmlformats.org/spreadsheetml/2006/main" count="240" uniqueCount="126">
  <si>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</si>
  <si>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</si>
  <si>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</si>
  <si>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</si>
  <si>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</si>
  <si>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</si>
  <si>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</si>
  <si>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</si>
  <si>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</si>
  <si>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</si>
  <si>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</si>
  <si>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</si>
  <si>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</si>
  <si>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</si>
  <si>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</si>
  <si>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</si>
  <si>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</si>
  <si>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</si>
  <si>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</si>
  <si>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</si>
  <si>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</si>
  <si>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</si>
  <si>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</si>
  <si>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</si>
  <si>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</si>
  <si>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</si>
  <si>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</si>
  <si>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</si>
  <si>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</si>
  <si>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</si>
  <si>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</si>
  <si>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</si>
  <si>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</si>
  <si>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</si>
  <si>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</si>
  <si>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</si>
  <si>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</si>
  <si>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</si>
  <si>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</si>
  <si>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</si>
  <si>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</si>
  <si>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</si>
  <si>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</si>
  <si>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</si>
  <si>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</si>
  <si>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</si>
  <si>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</si>
  <si>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</si>
  <si>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</si>
  <si>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</si>
  <si>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</si>
  <si>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</si>
  <si>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</si>
  <si>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</si>
  <si>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</si>
  <si>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</si>
  <si>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</si>
  <si>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</si>
  <si>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</si>
  <si>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</si>
  <si>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</si>
  <si>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</si>
  <si>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</si>
  <si>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</si>
  <si>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</si>
  <si>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</si>
  <si>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</si>
  <si>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</si>
  <si>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</si>
  <si>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</si>
  <si>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</si>
  <si>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</si>
  <si>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</si>
  <si>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</si>
  <si>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</si>
  <si>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</si>
  <si>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</si>
  <si>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</si>
  <si>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</si>
  <si>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</si>
  <si>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</si>
  <si>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</si>
  <si>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</si>
  <si>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</si>
  <si>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</si>
  <si>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</si>
  <si>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</si>
  <si>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</si>
  <si>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</si>
  <si>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</si>
  <si>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</si>
  <si>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</si>
  <si>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</si>
  <si>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</si>
  <si>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</si>
  <si>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</si>
  <si>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</si>
  <si>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</si>
  <si>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</si>
  <si>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</si>
  <si>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</si>
  <si>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</si>
  <si>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</si>
  <si>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</si>
  <si>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</si>
  <si>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</si>
  <si>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</si>
  <si>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</si>
  <si>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</si>
  <si>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</si>
  <si>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</si>
  <si>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</si>
  <si>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</si>
  <si>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</si>
  <si>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</si>
  <si>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</si>
  <si>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</si>
  <si>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</si>
  <si>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</si>
  <si>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</si>
  <si>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</si>
  <si>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</si>
  <si>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</si>
  <si>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16"/>
  </si>
  <si>
    <t>①　収益的収支比率は、地方債償還金の増加等により100％を下回っている。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よりも若干高いため、包括委託の検討、施設の適正規模の検討も含めた効率的な運転や計画的な更新を行うことで、一般会計からの繰入に頼らない、より健全な経営が可能となると考える。
⑦　施設利用率は、類似団体平均値を上回っているが、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を行い住民の理解を得る必要がある。</t>
    <rPh sb="264" eb="266">
      <t>ジャッカン</t>
    </rPh>
    <rPh sb="266" eb="267">
      <t>タカ</t>
    </rPh>
    <rPh sb="364" eb="365">
      <t>ウエ</t>
    </rPh>
    <rPh sb="641" eb="642">
      <t>オコナ</t>
    </rPh>
    <rPh sb="643" eb="645">
      <t>ジュウミン</t>
    </rPh>
    <rPh sb="646" eb="648">
      <t>リカイ</t>
    </rPh>
    <rPh sb="649" eb="650">
      <t>エ</t>
    </rPh>
    <rPh sb="651" eb="653">
      <t>ヒツヨウ</t>
    </rPh>
    <phoneticPr fontId="16"/>
  </si>
  <si>
    <t>　供用開始から20年以上経過しており、機器の故障による水処理への影響が懸念されるため、平成29年度にストックマネジメント計画を策定し、平成30年度から平成34年度で計画的な機器の修繕を進めていく。
　管路施設については、平成29年度にストックマネジメント基本計画を策定し、平成30年度に実施方針を定めてマンホールポンプの計画的な修繕・更新を行っていく。マンホールは点検を行っており、マンホールのがたつきや老朽化が進んでいる箇所の修繕等を行っている。
　しかし、管渠については詰まり等の問題が発生していることから、管渠の点検が緊急の課題である。</t>
    <rPh sb="47" eb="49">
      <t>ネンド</t>
    </rPh>
    <rPh sb="67" eb="69">
      <t>ヘイセイ</t>
    </rPh>
    <rPh sb="71" eb="73">
      <t>ネンド</t>
    </rPh>
    <rPh sb="79" eb="80">
      <t>ネン</t>
    </rPh>
    <rPh sb="80" eb="81">
      <t>ド</t>
    </rPh>
    <rPh sb="82" eb="85">
      <t>ケイカクテキ</t>
    </rPh>
    <rPh sb="110" eb="112">
      <t>ヘイセイ</t>
    </rPh>
    <rPh sb="114" eb="116">
      <t>ネンド</t>
    </rPh>
    <rPh sb="127" eb="129">
      <t>キホン</t>
    </rPh>
    <rPh sb="129" eb="131">
      <t>ケイカク</t>
    </rPh>
    <rPh sb="132" eb="134">
      <t>サクテイ</t>
    </rPh>
    <rPh sb="136" eb="138">
      <t>ヘイセイ</t>
    </rPh>
    <rPh sb="140" eb="142">
      <t>ネンド</t>
    </rPh>
    <rPh sb="143" eb="145">
      <t>ジッシ</t>
    </rPh>
    <rPh sb="145" eb="147">
      <t>ホウシン</t>
    </rPh>
    <rPh sb="148" eb="149">
      <t>サダ</t>
    </rPh>
    <rPh sb="160" eb="163">
      <t>ケイカクテキ</t>
    </rPh>
    <rPh sb="164" eb="166">
      <t>シュウゼン</t>
    </rPh>
    <rPh sb="167" eb="169">
      <t>コウシン</t>
    </rPh>
    <rPh sb="170" eb="171">
      <t>オコナ</t>
    </rPh>
    <rPh sb="185" eb="186">
      <t>オコナ</t>
    </rPh>
    <rPh sb="202" eb="204">
      <t>ロウキュウ</t>
    </rPh>
    <rPh sb="204" eb="205">
      <t>カ</t>
    </rPh>
    <rPh sb="206" eb="207">
      <t>スス</t>
    </rPh>
    <rPh sb="211" eb="213">
      <t>カショ</t>
    </rPh>
    <rPh sb="214" eb="216">
      <t>シュウゼン</t>
    </rPh>
    <rPh sb="218" eb="219">
      <t>オコナ</t>
    </rPh>
    <rPh sb="230" eb="232">
      <t>カンキョ</t>
    </rPh>
    <rPh sb="237" eb="238">
      <t>ツ</t>
    </rPh>
    <rPh sb="240" eb="241">
      <t>トウ</t>
    </rPh>
    <rPh sb="256" eb="258">
      <t>カンキョ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</si>
</sst>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7-4ACA-B01E-ABC8685EE564}"/>
            </c:ext>
          </c:extLst>
        </c:ser>
        <c:dLbls>
          <c:showLegendKey val="0"/>
          <c:showVal val="0"/>
          <c:showCatName val="0"/>
          <c:showSerName val="0"/>
          <c:showPercent val="0"/>
          <c:showBubbleSize val="0"/>
        </c:dLbls>
        <c:gapWidth val="150"/>
        <c:axId val="241352944"/>
        <c:axId val="24135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F4A7-4ACA-B01E-ABC8685EE564}"/>
            </c:ext>
          </c:extLst>
        </c:ser>
        <c:dLbls>
          <c:showLegendKey val="0"/>
          <c:showVal val="0"/>
          <c:showCatName val="0"/>
          <c:showSerName val="0"/>
          <c:showPercent val="0"/>
          <c:showBubbleSize val="0"/>
        </c:dLbls>
        <c:marker val="1"/>
        <c:smooth val="0"/>
        <c:axId val="241352944"/>
        <c:axId val="241352552"/>
      </c:lineChart>
      <c:dateAx>
        <c:axId val="241352944"/>
        <c:scaling>
          <c:orientation val="minMax"/>
        </c:scaling>
        <c:delete val="1"/>
        <c:axPos val="b"/>
        <c:numFmt formatCode="ge" sourceLinked="1"/>
        <c:majorTickMark val="none"/>
        <c:minorTickMark val="none"/>
        <c:tickLblPos val="none"/>
        <c:crossAx val="241352552"/>
        <c:crosses val="autoZero"/>
        <c:auto val="1"/>
        <c:lblOffset val="100"/>
        <c:baseTimeUnit val="years"/>
      </c:dateAx>
      <c:valAx>
        <c:axId val="24135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51.88</c:v>
                </c:pt>
                <c:pt idx="1">
                  <c:v>48.12</c:v>
                </c:pt>
                <c:pt idx="2">
                  <c:v>48.42</c:v>
                </c:pt>
                <c:pt idx="3">
                  <c:v>51.39</c:v>
                </c:pt>
                <c:pt idx="4">
                  <c:v>51.39</c:v>
                </c:pt>
              </c:numCache>
            </c:numRef>
          </c:val>
          <c:extLst>
            <c:ext xmlns:c16="http://schemas.microsoft.com/office/drawing/2014/chart" uri="{C3380CC4-5D6E-409C-BE32-E72D297353CC}">
              <c16:uniqueId val="{00000000-6F52-444E-97B0-89A52B413929}"/>
            </c:ext>
          </c:extLst>
        </c:ser>
        <c:dLbls>
          <c:showLegendKey val="0"/>
          <c:showVal val="0"/>
          <c:showCatName val="0"/>
          <c:showSerName val="0"/>
          <c:showPercent val="0"/>
          <c:showBubbleSize val="0"/>
        </c:dLbls>
        <c:gapWidth val="150"/>
        <c:axId val="238635936"/>
        <c:axId val="23863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6F52-444E-97B0-89A52B413929}"/>
            </c:ext>
          </c:extLst>
        </c:ser>
        <c:dLbls>
          <c:showLegendKey val="0"/>
          <c:showVal val="0"/>
          <c:showCatName val="0"/>
          <c:showSerName val="0"/>
          <c:showPercent val="0"/>
          <c:showBubbleSize val="0"/>
        </c:dLbls>
        <c:marker val="1"/>
        <c:smooth val="0"/>
        <c:axId val="238635936"/>
        <c:axId val="238636328"/>
      </c:lineChart>
      <c:dateAx>
        <c:axId val="238635936"/>
        <c:scaling>
          <c:orientation val="minMax"/>
        </c:scaling>
        <c:delete val="1"/>
        <c:axPos val="b"/>
        <c:numFmt formatCode="ge" sourceLinked="1"/>
        <c:majorTickMark val="none"/>
        <c:minorTickMark val="none"/>
        <c:tickLblPos val="none"/>
        <c:crossAx val="238636328"/>
        <c:crosses val="autoZero"/>
        <c:auto val="1"/>
        <c:lblOffset val="100"/>
        <c:baseTimeUnit val="years"/>
      </c:dateAx>
      <c:valAx>
        <c:axId val="2386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88.39</c:v>
                </c:pt>
                <c:pt idx="1">
                  <c:v>88.47</c:v>
                </c:pt>
                <c:pt idx="2">
                  <c:v>89.74</c:v>
                </c:pt>
                <c:pt idx="3">
                  <c:v>90.64</c:v>
                </c:pt>
                <c:pt idx="4">
                  <c:v>91.5</c:v>
                </c:pt>
              </c:numCache>
            </c:numRef>
          </c:val>
          <c:extLst>
            <c:ext xmlns:c16="http://schemas.microsoft.com/office/drawing/2014/chart" uri="{C3380CC4-5D6E-409C-BE32-E72D297353CC}">
              <c16:uniqueId val="{00000000-6E91-45FC-B3A2-6623102AB485}"/>
            </c:ext>
          </c:extLst>
        </c:ser>
        <c:dLbls>
          <c:showLegendKey val="0"/>
          <c:showVal val="0"/>
          <c:showCatName val="0"/>
          <c:showSerName val="0"/>
          <c:showPercent val="0"/>
          <c:showBubbleSize val="0"/>
        </c:dLbls>
        <c:gapWidth val="150"/>
        <c:axId val="3855000"/>
        <c:axId val="38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6E91-45FC-B3A2-6623102AB485}"/>
            </c:ext>
          </c:extLst>
        </c:ser>
        <c:dLbls>
          <c:showLegendKey val="0"/>
          <c:showVal val="0"/>
          <c:showCatName val="0"/>
          <c:showSerName val="0"/>
          <c:showPercent val="0"/>
          <c:showBubbleSize val="0"/>
        </c:dLbls>
        <c:marker val="1"/>
        <c:smooth val="0"/>
        <c:axId val="3855000"/>
        <c:axId val="3855392"/>
      </c:lineChart>
      <c:dateAx>
        <c:axId val="3855000"/>
        <c:scaling>
          <c:orientation val="minMax"/>
        </c:scaling>
        <c:delete val="1"/>
        <c:axPos val="b"/>
        <c:numFmt formatCode="ge" sourceLinked="1"/>
        <c:majorTickMark val="none"/>
        <c:minorTickMark val="none"/>
        <c:tickLblPos val="none"/>
        <c:crossAx val="3855392"/>
        <c:crosses val="autoZero"/>
        <c:auto val="1"/>
        <c:lblOffset val="100"/>
        <c:baseTimeUnit val="years"/>
      </c:dateAx>
      <c:valAx>
        <c:axId val="38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51.26</c:v>
                </c:pt>
                <c:pt idx="1">
                  <c:v>83.06</c:v>
                </c:pt>
                <c:pt idx="2">
                  <c:v>91.89</c:v>
                </c:pt>
                <c:pt idx="3">
                  <c:v>91.69</c:v>
                </c:pt>
                <c:pt idx="4">
                  <c:v>99.91</c:v>
                </c:pt>
              </c:numCache>
            </c:numRef>
          </c:val>
          <c:extLst>
            <c:ext xmlns:c16="http://schemas.microsoft.com/office/drawing/2014/chart" uri="{C3380CC4-5D6E-409C-BE32-E72D297353CC}">
              <c16:uniqueId val="{00000000-0ADE-4837-B6E2-268B9BA24B28}"/>
            </c:ext>
          </c:extLst>
        </c:ser>
        <c:dLbls>
          <c:showLegendKey val="0"/>
          <c:showVal val="0"/>
          <c:showCatName val="0"/>
          <c:showSerName val="0"/>
          <c:showPercent val="0"/>
          <c:showBubbleSize val="0"/>
        </c:dLbls>
        <c:gapWidth val="150"/>
        <c:axId val="243622808"/>
        <c:axId val="2436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E-4837-B6E2-268B9BA24B28}"/>
            </c:ext>
          </c:extLst>
        </c:ser>
        <c:dLbls>
          <c:showLegendKey val="0"/>
          <c:showVal val="0"/>
          <c:showCatName val="0"/>
          <c:showSerName val="0"/>
          <c:showPercent val="0"/>
          <c:showBubbleSize val="0"/>
        </c:dLbls>
        <c:marker val="1"/>
        <c:smooth val="0"/>
        <c:axId val="243622808"/>
        <c:axId val="243622416"/>
      </c:lineChart>
      <c:dateAx>
        <c:axId val="243622808"/>
        <c:scaling>
          <c:orientation val="minMax"/>
        </c:scaling>
        <c:delete val="1"/>
        <c:axPos val="b"/>
        <c:numFmt formatCode="ge" sourceLinked="1"/>
        <c:majorTickMark val="none"/>
        <c:minorTickMark val="none"/>
        <c:tickLblPos val="none"/>
        <c:crossAx val="243622416"/>
        <c:crosses val="autoZero"/>
        <c:auto val="1"/>
        <c:lblOffset val="100"/>
        <c:baseTimeUnit val="years"/>
      </c:dateAx>
      <c:valAx>
        <c:axId val="2436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8-43E6-9A54-129AB8195E71}"/>
            </c:ext>
          </c:extLst>
        </c:ser>
        <c:dLbls>
          <c:showLegendKey val="0"/>
          <c:showVal val="0"/>
          <c:showCatName val="0"/>
          <c:showSerName val="0"/>
          <c:showPercent val="0"/>
          <c:showBubbleSize val="0"/>
        </c:dLbls>
        <c:gapWidth val="150"/>
        <c:axId val="243624768"/>
        <c:axId val="24362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8-43E6-9A54-129AB8195E71}"/>
            </c:ext>
          </c:extLst>
        </c:ser>
        <c:dLbls>
          <c:showLegendKey val="0"/>
          <c:showVal val="0"/>
          <c:showCatName val="0"/>
          <c:showSerName val="0"/>
          <c:showPercent val="0"/>
          <c:showBubbleSize val="0"/>
        </c:dLbls>
        <c:marker val="1"/>
        <c:smooth val="0"/>
        <c:axId val="243624768"/>
        <c:axId val="243623984"/>
      </c:lineChart>
      <c:dateAx>
        <c:axId val="243624768"/>
        <c:scaling>
          <c:orientation val="minMax"/>
        </c:scaling>
        <c:delete val="1"/>
        <c:axPos val="b"/>
        <c:numFmt formatCode="ge" sourceLinked="1"/>
        <c:majorTickMark val="none"/>
        <c:minorTickMark val="none"/>
        <c:tickLblPos val="none"/>
        <c:crossAx val="243623984"/>
        <c:crosses val="autoZero"/>
        <c:auto val="1"/>
        <c:lblOffset val="100"/>
        <c:baseTimeUnit val="years"/>
      </c:dateAx>
      <c:valAx>
        <c:axId val="2436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4-4C00-83E7-ADB6BF8DE810}"/>
            </c:ext>
          </c:extLst>
        </c:ser>
        <c:dLbls>
          <c:showLegendKey val="0"/>
          <c:showVal val="0"/>
          <c:showCatName val="0"/>
          <c:showSerName val="0"/>
          <c:showPercent val="0"/>
          <c:showBubbleSize val="0"/>
        </c:dLbls>
        <c:gapWidth val="150"/>
        <c:axId val="243623200"/>
        <c:axId val="23983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4-4C00-83E7-ADB6BF8DE810}"/>
            </c:ext>
          </c:extLst>
        </c:ser>
        <c:dLbls>
          <c:showLegendKey val="0"/>
          <c:showVal val="0"/>
          <c:showCatName val="0"/>
          <c:showSerName val="0"/>
          <c:showPercent val="0"/>
          <c:showBubbleSize val="0"/>
        </c:dLbls>
        <c:marker val="1"/>
        <c:smooth val="0"/>
        <c:axId val="243623200"/>
        <c:axId val="239831224"/>
      </c:lineChart>
      <c:dateAx>
        <c:axId val="243623200"/>
        <c:scaling>
          <c:orientation val="minMax"/>
        </c:scaling>
        <c:delete val="1"/>
        <c:axPos val="b"/>
        <c:numFmt formatCode="ge" sourceLinked="1"/>
        <c:majorTickMark val="none"/>
        <c:minorTickMark val="none"/>
        <c:tickLblPos val="none"/>
        <c:crossAx val="239831224"/>
        <c:crosses val="autoZero"/>
        <c:auto val="1"/>
        <c:lblOffset val="100"/>
        <c:baseTimeUnit val="years"/>
      </c:dateAx>
      <c:valAx>
        <c:axId val="23983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A-4E2A-973B-75F028403983}"/>
            </c:ext>
          </c:extLst>
        </c:ser>
        <c:dLbls>
          <c:showLegendKey val="0"/>
          <c:showVal val="0"/>
          <c:showCatName val="0"/>
          <c:showSerName val="0"/>
          <c:showPercent val="0"/>
          <c:showBubbleSize val="0"/>
        </c:dLbls>
        <c:gapWidth val="150"/>
        <c:axId val="159024864"/>
        <c:axId val="7555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A-4E2A-973B-75F028403983}"/>
            </c:ext>
          </c:extLst>
        </c:ser>
        <c:dLbls>
          <c:showLegendKey val="0"/>
          <c:showVal val="0"/>
          <c:showCatName val="0"/>
          <c:showSerName val="0"/>
          <c:showPercent val="0"/>
          <c:showBubbleSize val="0"/>
        </c:dLbls>
        <c:marker val="1"/>
        <c:smooth val="0"/>
        <c:axId val="159024864"/>
        <c:axId val="75550168"/>
      </c:lineChart>
      <c:dateAx>
        <c:axId val="159024864"/>
        <c:scaling>
          <c:orientation val="minMax"/>
        </c:scaling>
        <c:delete val="1"/>
        <c:axPos val="b"/>
        <c:numFmt formatCode="ge" sourceLinked="1"/>
        <c:majorTickMark val="none"/>
        <c:minorTickMark val="none"/>
        <c:tickLblPos val="none"/>
        <c:crossAx val="75550168"/>
        <c:crosses val="autoZero"/>
        <c:auto val="1"/>
        <c:lblOffset val="100"/>
        <c:baseTimeUnit val="years"/>
      </c:dateAx>
      <c:valAx>
        <c:axId val="7555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6-461E-B456-49A9BF7F20A4}"/>
            </c:ext>
          </c:extLst>
        </c:ser>
        <c:dLbls>
          <c:showLegendKey val="0"/>
          <c:showVal val="0"/>
          <c:showCatName val="0"/>
          <c:showSerName val="0"/>
          <c:showPercent val="0"/>
          <c:showBubbleSize val="0"/>
        </c:dLbls>
        <c:gapWidth val="150"/>
        <c:axId val="240318456"/>
        <c:axId val="2403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6-461E-B456-49A9BF7F20A4}"/>
            </c:ext>
          </c:extLst>
        </c:ser>
        <c:dLbls>
          <c:showLegendKey val="0"/>
          <c:showVal val="0"/>
          <c:showCatName val="0"/>
          <c:showSerName val="0"/>
          <c:showPercent val="0"/>
          <c:showBubbleSize val="0"/>
        </c:dLbls>
        <c:marker val="1"/>
        <c:smooth val="0"/>
        <c:axId val="240318456"/>
        <c:axId val="240318848"/>
      </c:lineChart>
      <c:dateAx>
        <c:axId val="240318456"/>
        <c:scaling>
          <c:orientation val="minMax"/>
        </c:scaling>
        <c:delete val="1"/>
        <c:axPos val="b"/>
        <c:numFmt formatCode="ge" sourceLinked="1"/>
        <c:majorTickMark val="none"/>
        <c:minorTickMark val="none"/>
        <c:tickLblPos val="none"/>
        <c:crossAx val="240318848"/>
        <c:crosses val="autoZero"/>
        <c:auto val="1"/>
        <c:lblOffset val="100"/>
        <c:baseTimeUnit val="years"/>
      </c:dateAx>
      <c:valAx>
        <c:axId val="2403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1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5-4BE7-9ED1-9105B823108E}"/>
            </c:ext>
          </c:extLst>
        </c:ser>
        <c:dLbls>
          <c:showLegendKey val="0"/>
          <c:showVal val="0"/>
          <c:showCatName val="0"/>
          <c:showSerName val="0"/>
          <c:showPercent val="0"/>
          <c:showBubbleSize val="0"/>
        </c:dLbls>
        <c:gapWidth val="150"/>
        <c:axId val="240320024"/>
        <c:axId val="2403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9F05-4BE7-9ED1-9105B823108E}"/>
            </c:ext>
          </c:extLst>
        </c:ser>
        <c:dLbls>
          <c:showLegendKey val="0"/>
          <c:showVal val="0"/>
          <c:showCatName val="0"/>
          <c:showSerName val="0"/>
          <c:showPercent val="0"/>
          <c:showBubbleSize val="0"/>
        </c:dLbls>
        <c:marker val="1"/>
        <c:smooth val="0"/>
        <c:axId val="240320024"/>
        <c:axId val="240320416"/>
      </c:lineChart>
      <c:dateAx>
        <c:axId val="240320024"/>
        <c:scaling>
          <c:orientation val="minMax"/>
        </c:scaling>
        <c:delete val="1"/>
        <c:axPos val="b"/>
        <c:numFmt formatCode="ge" sourceLinked="1"/>
        <c:majorTickMark val="none"/>
        <c:minorTickMark val="none"/>
        <c:tickLblPos val="none"/>
        <c:crossAx val="240320416"/>
        <c:crosses val="autoZero"/>
        <c:auto val="1"/>
        <c:lblOffset val="100"/>
        <c:baseTimeUnit val="years"/>
      </c:dateAx>
      <c:valAx>
        <c:axId val="2403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52.21</c:v>
                </c:pt>
                <c:pt idx="1">
                  <c:v>52.96</c:v>
                </c:pt>
                <c:pt idx="2">
                  <c:v>60.79</c:v>
                </c:pt>
                <c:pt idx="3">
                  <c:v>59.57</c:v>
                </c:pt>
                <c:pt idx="4">
                  <c:v>50.49</c:v>
                </c:pt>
              </c:numCache>
            </c:numRef>
          </c:val>
          <c:extLst>
            <c:ext xmlns:c16="http://schemas.microsoft.com/office/drawing/2014/chart" uri="{C3380CC4-5D6E-409C-BE32-E72D297353CC}">
              <c16:uniqueId val="{00000000-5CFE-4CCA-8215-2D79BAA09800}"/>
            </c:ext>
          </c:extLst>
        </c:ser>
        <c:dLbls>
          <c:showLegendKey val="0"/>
          <c:showVal val="0"/>
          <c:showCatName val="0"/>
          <c:showSerName val="0"/>
          <c:showPercent val="0"/>
          <c:showBubbleSize val="0"/>
        </c:dLbls>
        <c:gapWidth val="150"/>
        <c:axId val="238632800"/>
        <c:axId val="23863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5CFE-4CCA-8215-2D79BAA09800}"/>
            </c:ext>
          </c:extLst>
        </c:ser>
        <c:dLbls>
          <c:showLegendKey val="0"/>
          <c:showVal val="0"/>
          <c:showCatName val="0"/>
          <c:showSerName val="0"/>
          <c:showPercent val="0"/>
          <c:showBubbleSize val="0"/>
        </c:dLbls>
        <c:marker val="1"/>
        <c:smooth val="0"/>
        <c:axId val="238632800"/>
        <c:axId val="238633192"/>
      </c:lineChart>
      <c:dateAx>
        <c:axId val="238632800"/>
        <c:scaling>
          <c:orientation val="minMax"/>
        </c:scaling>
        <c:delete val="1"/>
        <c:axPos val="b"/>
        <c:numFmt formatCode="ge" sourceLinked="1"/>
        <c:majorTickMark val="none"/>
        <c:minorTickMark val="none"/>
        <c:tickLblPos val="none"/>
        <c:crossAx val="238633192"/>
        <c:crosses val="autoZero"/>
        <c:auto val="1"/>
        <c:lblOffset val="100"/>
        <c:baseTimeUnit val="years"/>
      </c:dateAx>
      <c:valAx>
        <c:axId val="2386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278.57</c:v>
                </c:pt>
                <c:pt idx="1">
                  <c:v>277.66000000000003</c:v>
                </c:pt>
                <c:pt idx="2">
                  <c:v>239.53</c:v>
                </c:pt>
                <c:pt idx="3">
                  <c:v>243.29</c:v>
                </c:pt>
                <c:pt idx="4">
                  <c:v>289.39</c:v>
                </c:pt>
              </c:numCache>
            </c:numRef>
          </c:val>
          <c:extLst>
            <c:ext xmlns:c16="http://schemas.microsoft.com/office/drawing/2014/chart" uri="{C3380CC4-5D6E-409C-BE32-E72D297353CC}">
              <c16:uniqueId val="{00000000-9BCC-4B7C-8257-9676F4930585}"/>
            </c:ext>
          </c:extLst>
        </c:ser>
        <c:dLbls>
          <c:showLegendKey val="0"/>
          <c:showVal val="0"/>
          <c:showCatName val="0"/>
          <c:showSerName val="0"/>
          <c:showPercent val="0"/>
          <c:showBubbleSize val="0"/>
        </c:dLbls>
        <c:gapWidth val="150"/>
        <c:axId val="238634368"/>
        <c:axId val="23863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BCC-4B7C-8257-9676F4930585}"/>
            </c:ext>
          </c:extLst>
        </c:ser>
        <c:dLbls>
          <c:showLegendKey val="0"/>
          <c:showVal val="0"/>
          <c:showCatName val="0"/>
          <c:showSerName val="0"/>
          <c:showPercent val="0"/>
          <c:showBubbleSize val="0"/>
        </c:dLbls>
        <c:marker val="1"/>
        <c:smooth val="0"/>
        <c:axId val="238634368"/>
        <c:axId val="238634760"/>
      </c:lineChart>
      <c:dateAx>
        <c:axId val="238634368"/>
        <c:scaling>
          <c:orientation val="minMax"/>
        </c:scaling>
        <c:delete val="1"/>
        <c:axPos val="b"/>
        <c:numFmt formatCode="ge" sourceLinked="1"/>
        <c:majorTickMark val="none"/>
        <c:minorTickMark val="none"/>
        <c:tickLblPos val="none"/>
        <c:crossAx val="238634760"/>
        <c:crosses val="autoZero"/>
        <c:auto val="1"/>
        <c:lblOffset val="100"/>
        <c:baseTimeUnit val="years"/>
      </c:dateAx>
      <c:valAx>
        <c:axId val="2386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七ケ宿町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1427</v>
      </c>
      <c r="AM8" s="49"/>
      <c r="AN8" s="49"/>
      <c r="AO8" s="49"/>
      <c r="AP8" s="49"/>
      <c r="AQ8" s="49"/>
      <c r="AR8" s="49"/>
      <c r="AS8" s="49"/>
      <c r="AT8" s="44">
        <f>データ!T6</f>
        <v>263.08999999999997</v>
      </c>
      <c r="AU8" s="44"/>
      <c r="AV8" s="44"/>
      <c r="AW8" s="44"/>
      <c r="AX8" s="44"/>
      <c r="AY8" s="44"/>
      <c r="AZ8" s="44"/>
      <c r="BA8" s="44"/>
      <c r="BB8" s="44">
        <f>データ!U6</f>
        <v>5.42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92.56</v>
      </c>
      <c r="Q10" s="44"/>
      <c r="R10" s="44"/>
      <c r="S10" s="44"/>
      <c r="T10" s="44"/>
      <c r="U10" s="44"/>
      <c r="V10" s="44"/>
      <c r="W10" s="44">
        <f>データ!Q6</f>
        <v>70.09</v>
      </c>
      <c r="X10" s="44"/>
      <c r="Y10" s="44"/>
      <c r="Z10" s="44"/>
      <c r="AA10" s="44"/>
      <c r="AB10" s="44"/>
      <c r="AC10" s="44"/>
      <c r="AD10" s="49">
        <f>データ!R6</f>
        <v>2639</v>
      </c>
      <c r="AE10" s="49"/>
      <c r="AF10" s="49"/>
      <c r="AG10" s="49"/>
      <c r="AH10" s="49"/>
      <c r="AI10" s="49"/>
      <c r="AJ10" s="49"/>
      <c r="AK10" s="2"/>
      <c r="AL10" s="49">
        <f>データ!V6</f>
        <v>1306</v>
      </c>
      <c r="AM10" s="49"/>
      <c r="AN10" s="49"/>
      <c r="AO10" s="49"/>
      <c r="AP10" s="49"/>
      <c r="AQ10" s="49"/>
      <c r="AR10" s="49"/>
      <c r="AS10" s="49"/>
      <c r="AT10" s="44">
        <f>データ!W6</f>
        <v>0.8</v>
      </c>
      <c r="AU10" s="44"/>
      <c r="AV10" s="44"/>
      <c r="AW10" s="44"/>
      <c r="AX10" s="44"/>
      <c r="AY10" s="44"/>
      <c r="AZ10" s="44"/>
      <c r="BA10" s="44"/>
      <c r="BB10" s="44">
        <f>データ!X6</f>
        <v>1632.5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125</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y7glffRfMYUplX8DP0G4TuCa19cAZPgZIAtoUUSanDO8Iz+mx1M4oynzdCxC9bO0w5hI89+BZNxQjbAAKZ8Ng==" saltValue="mORz77gotvFKQleAaCQe3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43028</v>
      </c>
      <c r="D6" s="32">
        <f t="shared" si="3"/>
        <v>47</v>
      </c>
      <c r="E6" s="32">
        <f t="shared" si="3"/>
        <v>17</v>
      </c>
      <c r="F6" s="32">
        <f t="shared" si="3"/>
        <v>4</v>
      </c>
      <c r="G6" s="32">
        <f t="shared" si="3"/>
        <v>0</v>
      </c>
      <c r="H6" s="32" t="str">
        <f t="shared" si="3"/>
        <v>宮城県　七ケ宿町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92.56</v>
      </c>
      <c r="Q6" s="33">
        <f t="shared" si="3"/>
        <v>70.09</v>
      </c>
      <c r="R6" s="33">
        <f t="shared" si="3"/>
        <v>2639</v>
      </c>
      <c r="S6" s="33">
        <f t="shared" si="3"/>
        <v>1427</v>
      </c>
      <c r="T6" s="33">
        <f t="shared" si="3"/>
        <v>263.08999999999997</v>
      </c>
      <c r="U6" s="33">
        <f t="shared" si="3"/>
        <v>5.42</v>
      </c>
      <c r="V6" s="33">
        <f t="shared" si="3"/>
        <v>1306</v>
      </c>
      <c r="W6" s="33">
        <f t="shared" si="3"/>
        <v>0.8</v>
      </c>
      <c r="X6" s="33">
        <f t="shared" si="3"/>
        <v>1632.5</v>
      </c>
      <c r="Y6" s="34">
        <f>IF(Y7="",NA(),Y7)</f>
        <v>51.26</v>
      </c>
      <c r="Z6" s="34">
        <f t="shared" ref="Z6:AH6" si="4">IF(Z7="",NA(),Z7)</f>
        <v>83.06</v>
      </c>
      <c r="AA6" s="34">
        <f t="shared" si="4"/>
        <v>91.89</v>
      </c>
      <c r="AB6" s="34">
        <f t="shared" si="4"/>
        <v>91.69</v>
      </c>
      <c r="AC6" s="34">
        <f t="shared" si="4"/>
        <v>99.91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52.21</v>
      </c>
      <c r="BR6" s="34">
        <f t="shared" ref="BR6:BZ6" si="8">IF(BR7="",NA(),BR7)</f>
        <v>52.96</v>
      </c>
      <c r="BS6" s="34">
        <f t="shared" si="8"/>
        <v>60.79</v>
      </c>
      <c r="BT6" s="34">
        <f t="shared" si="8"/>
        <v>59.57</v>
      </c>
      <c r="BU6" s="34">
        <f t="shared" si="8"/>
        <v>50.49</v>
      </c>
      <c r="BV6" s="34">
        <f t="shared" si="8"/>
        <v>64.63</v>
      </c>
      <c r="BW6" s="34">
        <f t="shared" si="8"/>
        <v>66.56</v>
      </c>
      <c r="BX6" s="34">
        <f t="shared" si="8"/>
        <v>66.22</v>
      </c>
      <c r="BY6" s="34">
        <f t="shared" si="8"/>
        <v>69.87</v>
      </c>
      <c r="BZ6" s="34">
        <f t="shared" si="8"/>
        <v>74.3</v>
      </c>
      <c r="CA6" s="33" t="str">
        <f>IF(CA7="","",IF(CA7="-","【-】","【"&amp;SUBSTITUTE(TEXT(CA7,"#,##0.00"),"-","△")&amp;"】"))</f>
        <v>【75.58】</v>
      </c>
      <c r="CB6" s="34">
        <f>IF(CB7="",NA(),CB7)</f>
        <v>278.57</v>
      </c>
      <c r="CC6" s="34">
        <f t="shared" ref="CC6:CK6" si="9">IF(CC7="",NA(),CC7)</f>
        <v>277.66000000000003</v>
      </c>
      <c r="CD6" s="34">
        <f t="shared" si="9"/>
        <v>239.53</v>
      </c>
      <c r="CE6" s="34">
        <f t="shared" si="9"/>
        <v>243.29</v>
      </c>
      <c r="CF6" s="34">
        <f t="shared" si="9"/>
        <v>289.39</v>
      </c>
      <c r="CG6" s="34">
        <f t="shared" si="9"/>
        <v>245.75</v>
      </c>
      <c r="CH6" s="34">
        <f t="shared" si="9"/>
        <v>244.29</v>
      </c>
      <c r="CI6" s="34">
        <f t="shared" si="9"/>
        <v>246.72</v>
      </c>
      <c r="CJ6" s="34">
        <f t="shared" si="9"/>
        <v>234.96</v>
      </c>
      <c r="CK6" s="34">
        <f t="shared" si="9"/>
        <v>221.81</v>
      </c>
      <c r="CL6" s="33" t="str">
        <f>IF(CL7="","",IF(CL7="-","【-】","【"&amp;SUBSTITUTE(TEXT(CL7,"#,##0.00"),"-","△")&amp;"】"))</f>
        <v>【215.23】</v>
      </c>
      <c r="CM6" s="34">
        <f>IF(CM7="",NA(),CM7)</f>
        <v>51.88</v>
      </c>
      <c r="CN6" s="34">
        <f t="shared" ref="CN6:CV6" si="10">IF(CN7="",NA(),CN7)</f>
        <v>48.12</v>
      </c>
      <c r="CO6" s="34">
        <f t="shared" si="10"/>
        <v>48.42</v>
      </c>
      <c r="CP6" s="34">
        <f t="shared" si="10"/>
        <v>51.39</v>
      </c>
      <c r="CQ6" s="34">
        <f t="shared" si="10"/>
        <v>51.39</v>
      </c>
      <c r="CR6" s="34">
        <f t="shared" si="10"/>
        <v>43.65</v>
      </c>
      <c r="CS6" s="34">
        <f t="shared" si="10"/>
        <v>43.58</v>
      </c>
      <c r="CT6" s="34">
        <f t="shared" si="10"/>
        <v>41.35</v>
      </c>
      <c r="CU6" s="34">
        <f t="shared" si="10"/>
        <v>42.9</v>
      </c>
      <c r="CV6" s="34">
        <f t="shared" si="10"/>
        <v>43.36</v>
      </c>
      <c r="CW6" s="33" t="str">
        <f>IF(CW7="","",IF(CW7="-","【-】","【"&amp;SUBSTITUTE(TEXT(CW7,"#,##0.00"),"-","△")&amp;"】"))</f>
        <v>【42.66】</v>
      </c>
      <c r="CX6" s="34">
        <f>IF(CX7="",NA(),CX7)</f>
        <v>88.39</v>
      </c>
      <c r="CY6" s="34">
        <f t="shared" ref="CY6:DG6" si="11">IF(CY7="",NA(),CY7)</f>
        <v>88.47</v>
      </c>
      <c r="CZ6" s="34">
        <f t="shared" si="11"/>
        <v>89.74</v>
      </c>
      <c r="DA6" s="34">
        <f t="shared" si="11"/>
        <v>90.64</v>
      </c>
      <c r="DB6" s="34">
        <f t="shared" si="11"/>
        <v>91.5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43028</v>
      </c>
      <c r="D7" s="36">
        <v>47</v>
      </c>
      <c r="E7" s="36">
        <v>17</v>
      </c>
      <c r="F7" s="36">
        <v>4</v>
      </c>
      <c r="G7" s="36">
        <v>0</v>
      </c>
      <c r="H7" s="36" t="s">
        <v>110</v>
      </c>
      <c r="I7" s="36" t="s">
        <v>111</v>
      </c>
      <c r="J7" s="36" t="s">
        <v>112</v>
      </c>
      <c r="K7" s="36" t="s">
        <v>113</v>
      </c>
      <c r="L7" s="36" t="s">
        <v>114</v>
      </c>
      <c r="M7" s="36" t="s">
        <v>115</v>
      </c>
      <c r="N7" s="37" t="s">
        <v>116</v>
      </c>
      <c r="O7" s="37" t="s">
        <v>117</v>
      </c>
      <c r="P7" s="37">
        <v>92.56</v>
      </c>
      <c r="Q7" s="37">
        <v>70.09</v>
      </c>
      <c r="R7" s="37">
        <v>2639</v>
      </c>
      <c r="S7" s="37">
        <v>1427</v>
      </c>
      <c r="T7" s="37">
        <v>263.08999999999997</v>
      </c>
      <c r="U7" s="37">
        <v>5.42</v>
      </c>
      <c r="V7" s="37">
        <v>1306</v>
      </c>
      <c r="W7" s="37">
        <v>0.8</v>
      </c>
      <c r="X7" s="37">
        <v>1632.5</v>
      </c>
      <c r="Y7" s="37">
        <v>51.26</v>
      </c>
      <c r="Z7" s="37">
        <v>83.06</v>
      </c>
      <c r="AA7" s="37">
        <v>91.89</v>
      </c>
      <c r="AB7" s="37">
        <v>91.69</v>
      </c>
      <c r="AC7" s="37">
        <v>99.91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52.21</v>
      </c>
      <c r="BR7" s="37">
        <v>52.96</v>
      </c>
      <c r="BS7" s="37">
        <v>60.79</v>
      </c>
      <c r="BT7" s="37">
        <v>59.57</v>
      </c>
      <c r="BU7" s="37">
        <v>50.49</v>
      </c>
      <c r="BV7" s="37">
        <v>64.63</v>
      </c>
      <c r="BW7" s="37">
        <v>66.56</v>
      </c>
      <c r="BX7" s="37">
        <v>66.22</v>
      </c>
      <c r="BY7" s="37">
        <v>69.87</v>
      </c>
      <c r="BZ7" s="37">
        <v>74.3</v>
      </c>
      <c r="CA7" s="37">
        <v>75.58</v>
      </c>
      <c r="CB7" s="37">
        <v>278.57</v>
      </c>
      <c r="CC7" s="37">
        <v>277.66000000000003</v>
      </c>
      <c r="CD7" s="37">
        <v>239.53</v>
      </c>
      <c r="CE7" s="37">
        <v>243.29</v>
      </c>
      <c r="CF7" s="37">
        <v>289.39</v>
      </c>
      <c r="CG7" s="37">
        <v>245.75</v>
      </c>
      <c r="CH7" s="37">
        <v>244.29</v>
      </c>
      <c r="CI7" s="37">
        <v>246.72</v>
      </c>
      <c r="CJ7" s="37">
        <v>234.96</v>
      </c>
      <c r="CK7" s="37">
        <v>221.81</v>
      </c>
      <c r="CL7" s="37">
        <v>215.23</v>
      </c>
      <c r="CM7" s="37">
        <v>51.88</v>
      </c>
      <c r="CN7" s="37">
        <v>48.12</v>
      </c>
      <c r="CO7" s="37">
        <v>48.42</v>
      </c>
      <c r="CP7" s="37">
        <v>51.39</v>
      </c>
      <c r="CQ7" s="37">
        <v>51.39</v>
      </c>
      <c r="CR7" s="37">
        <v>43.65</v>
      </c>
      <c r="CS7" s="37">
        <v>43.58</v>
      </c>
      <c r="CT7" s="37">
        <v>41.35</v>
      </c>
      <c r="CU7" s="37">
        <v>42.9</v>
      </c>
      <c r="CV7" s="37">
        <v>43.36</v>
      </c>
      <c r="CW7" s="37">
        <v>42.66</v>
      </c>
      <c r="CX7" s="37">
        <v>88.39</v>
      </c>
      <c r="CY7" s="37">
        <v>88.47</v>
      </c>
      <c r="CZ7" s="37">
        <v>89.74</v>
      </c>
      <c r="DA7" s="37">
        <v>90.64</v>
      </c>
      <c r="DB7" s="37">
        <v>91.5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2019-01-28T01:47:26Z</cp:lastPrinted>
  <dcterms:created xsi:type="dcterms:W3CDTF">2018-12-03T09:11:40Z</dcterms:created>
  <dcterms:modified xsi:type="dcterms:W3CDTF">2019-02-15T00:09:12Z</dcterms:modified>
  <cp:category/>
</cp:coreProperties>
</file>