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H30実施・公営企業決算統計関係\22 経営比較分析表\04 水道・下水道ほか\03 市町村等回答\22 亘理町★\確定\"/>
    </mc:Choice>
  </mc:AlternateContent>
  <workbookProtection workbookAlgorithmName="SHA-512" workbookHashValue="23CrBo2p9NDwWxzu/Sc8gO3lNeRBXnQXv4Lr1Tc4SbA4qUfLv++0VF/HbgSUxBsZNx15MkCSs85kiQ6AaXxFIw==" workbookSaltValue="xdrhjmeyPAfEcTPhp2g7SQ==" workbookSpinCount="100000" lockStructure="1"/>
  <bookViews>
    <workbookView xWindow="0" yWindow="0" windowWidth="20490" windowHeight="753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P10" i="4" s="1"/>
  <c r="O6" i="5"/>
  <c r="N6" i="5"/>
  <c r="B10" i="4" s="1"/>
  <c r="M6" i="5"/>
  <c r="AD8" i="4" s="1"/>
  <c r="L6" i="5"/>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I10" i="4"/>
  <c r="AT8" i="4"/>
  <c r="AL8" i="4"/>
  <c r="W8" i="4"/>
  <c r="P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<sst xmlns="http://schemas.openxmlformats.org/spreadsheetml/2006/main" count="245" uniqueCount="126">
  <si>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</si>
  <si>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</si>
  <si>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</si>
  <si>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</si>
  <si>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</si>
  <si>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</si>
  <si>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</si>
  <si>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</si>
  <si>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</si>
  <si>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</si>
  <si>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</si>
  <si>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</si>
  <si>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</si>
  <si>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</si>
  <si>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</si>
  <si>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</si>
  <si>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</si>
  <si>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</si>
  <si>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</si>
  <si>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</si>
  <si>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</si>
  <si>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</si>
  <si>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</si>
  <si>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</si>
  <si>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</si>
  <si>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</si>
  <si>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</si>
  <si>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</si>
  <si>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</si>
  <si>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</si>
  <si>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</si>
  <si>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</si>
  <si>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</si>
  <si>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</si>
  <si>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</si>
  <si>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</si>
  <si>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</si>
  <si>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</si>
  <si>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</si>
  <si>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</si>
  <si>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</si>
  <si>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</si>
  <si>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</si>
  <si>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</si>
  <si>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</si>
  <si>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</si>
  <si>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</si>
  <si>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</si>
  <si>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</si>
  <si>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</si>
  <si>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</si>
  <si>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</si>
  <si>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</si>
  <si>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</si>
  <si>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</si>
  <si>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</si>
  <si>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</si>
  <si>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</si>
  <si>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</si>
  <si>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</si>
  <si>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</si>
  <si>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</si>
  <si>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</si>
  <si>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</si>
  <si>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</si>
  <si>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</si>
  <si>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</si>
  <si>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</si>
  <si>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</si>
  <si>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</si>
  <si>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</si>
  <si>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</si>
  <si>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</si>
  <si>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</si>
  <si>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</si>
  <si>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</si>
  <si>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</si>
  <si>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</si>
  <si>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</si>
  <si>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</si>
  <si>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</si>
  <si>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</si>
  <si>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</si>
  <si>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</si>
  <si>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</si>
  <si>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</si>
  <si>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</si>
  <si>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</si>
  <si>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</si>
  <si>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</si>
  <si>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</si>
  <si>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</si>
  <si>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</si>
  <si>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</si>
  <si>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</si>
  <si>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</si>
  <si>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</si>
  <si>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</si>
  <si>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</si>
  <si>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</si>
  <si>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</si>
  <si>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</si>
  <si>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</si>
  <si>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</si>
  <si>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</si>
  <si>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</si>
  <si>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</si>
  <si>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</si>
  <si>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</si>
  <si>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</si>
  <si>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亘理町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</si>
  <si>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</si>
  <si>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</si>
  <si>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</si>
  <si>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</si>
  <si>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</si>
  <si>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</si>
  <si>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</si>
  <si>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</si>
  <si>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</si>
  <si>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</si>
  <si>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</si>
  <si>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</si>
  <si>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平成29年度も最も古い区間の改修を行っており、今後も継続する予定であることから改善率の上昇が期待できる。</t>
    <rPh sb="0" eb="2">
      <t>ヘイセイ</t>
    </rPh>
    <rPh sb="4" eb="6">
      <t>ネンド</t>
    </rPh>
    <rPh sb="7" eb="8">
      <t>モット</t>
    </rPh>
    <rPh sb="9" eb="10">
      <t>フル</t>
    </rPh>
    <rPh sb="11" eb="13">
      <t>クカン</t>
    </rPh>
    <rPh sb="14" eb="16">
      <t>カイシュウ</t>
    </rPh>
    <rPh sb="17" eb="18">
      <t>オコナ</t>
    </rPh>
    <rPh sb="23" eb="25">
      <t>コンゴ</t>
    </rPh>
    <rPh sb="26" eb="28">
      <t>ケイゾク</t>
    </rPh>
    <rPh sb="30" eb="32">
      <t>ヨテイ</t>
    </rPh>
    <rPh sb="39" eb="41">
      <t>カイゼン</t>
    </rPh>
    <rPh sb="41" eb="42">
      <t>リツ</t>
    </rPh>
    <rPh sb="43" eb="45">
      <t>ジョウショウ</t>
    </rPh>
    <rPh sb="46" eb="48">
      <t>キタイ</t>
    </rPh>
    <phoneticPr fontId="15"/>
  </si>
  <si>
    <t>前年と比較すると上昇に転じたが、経営状況は厳しい。下水道整備計画の見直しが終了したが、反映はまだ先となるため、維持管理費の削減や汚水処理原価の抑制、普及率の向上などに取り組んでいく必要があると考える。</t>
    <rPh sb="0" eb="2">
      <t>ゼンネン</t>
    </rPh>
    <rPh sb="3" eb="5">
      <t>ヒカク</t>
    </rPh>
    <rPh sb="8" eb="10">
      <t>ジョウショウ</t>
    </rPh>
    <rPh sb="11" eb="12">
      <t>テン</t>
    </rPh>
    <rPh sb="16" eb="18">
      <t>ケイエイ</t>
    </rPh>
    <rPh sb="18" eb="20">
      <t>ジョウキョウ</t>
    </rPh>
    <rPh sb="21" eb="22">
      <t>キビ</t>
    </rPh>
    <rPh sb="25" eb="28">
      <t>ゲスイドウ</t>
    </rPh>
    <rPh sb="28" eb="30">
      <t>セイビ</t>
    </rPh>
    <rPh sb="30" eb="32">
      <t>ケイカク</t>
    </rPh>
    <rPh sb="33" eb="35">
      <t>ミナオ</t>
    </rPh>
    <rPh sb="37" eb="39">
      <t>シュウリョウ</t>
    </rPh>
    <rPh sb="43" eb="45">
      <t>ハンエイ</t>
    </rPh>
    <rPh sb="48" eb="49">
      <t>サキ</t>
    </rPh>
    <rPh sb="55" eb="57">
      <t>イジ</t>
    </rPh>
    <rPh sb="57" eb="60">
      <t>カンリヒ</t>
    </rPh>
    <rPh sb="61" eb="63">
      <t>サクゲン</t>
    </rPh>
    <rPh sb="64" eb="66">
      <t>オスイ</t>
    </rPh>
    <rPh sb="66" eb="68">
      <t>ショリ</t>
    </rPh>
    <rPh sb="68" eb="70">
      <t>ゲンカ</t>
    </rPh>
    <rPh sb="71" eb="73">
      <t>ヨクセイ</t>
    </rPh>
    <rPh sb="74" eb="76">
      <t>フキュウ</t>
    </rPh>
    <rPh sb="76" eb="77">
      <t>リツ</t>
    </rPh>
    <rPh sb="78" eb="80">
      <t>コウジョウ</t>
    </rPh>
    <rPh sb="83" eb="84">
      <t>ト</t>
    </rPh>
    <rPh sb="85" eb="86">
      <t>ク</t>
    </rPh>
    <rPh sb="90" eb="92">
      <t>ヒツヨウ</t>
    </rPh>
    <rPh sb="96" eb="97">
      <t>カンガ</t>
    </rPh>
    <phoneticPr fontId="15"/>
  </si>
  <si>
    <t>全体として経営状況は若干改善したと考える。
①は100%に届いていない状況なので、今後もより維持管理経費の削減を行い、計画的かつ効率的な下水道整備を行うために全体計画の見直しを行った結果を踏まえて、引き続き上昇するよう努力が必要である。
④は減少傾向であるが類似団体や全国平均と比較するとまだまだ高い状況であることから、減少が続くよう事業規模をさらに調整する必要がある。
⑤は類似団体比率を上回っているが、100％には届いていないため、使用料の増収を目指し普及率の向上を図りたい。
⑥は本年も類似団体平均を上回っている。汚水処理は流域下水道で行っており、汚水処理費を単純に下げることは難しいと考えられるため、年間有収水量を上昇させるよう普及率の向上を図りたい。
⑧は類似団体平均を大きく上回っているが、全国平均には届いていない状況である。新たに供用開始した区域の水洗化が進んでいないと考えられるため、より一層の水洗化を促していきたい。
⑤、⑥、⑦の普及率向上対策として、未接続世帯への個別訪問活動を実施するようになったので、今後も活動を継続して普及率の向上に努めたい。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</si>
</sst>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quot;-&quot;">
                  <c:v>0.03</c:v>
                </c:pt>
                <c:pt idx="4" formatCode="#,##0.00;&quot;△&quot;#,##0.00;&quot;-&quot;">
                  <c:v>7.0000000000000007E-2</c:v>
                </c:pt>
              </c:numCache>
            </c:numRef>
          </c:val>
          <c:extLst>
            <c:ext xmlns:c16="http://schemas.microsoft.com/office/drawing/2014/chart" uri="{C3380CC4-5D6E-409C-BE32-E72D297353CC}">
              <c16:uniqueId val="{00000000-A63A-4D17-915C-B5B0D7C02143}"/>
            </c:ext>
          </c:extLst>
        </c:ser>
        <c:dLbls>
          <c:showLegendKey val="0"/>
          <c:showVal val="0"/>
          <c:showCatName val="0"/>
          <c:showSerName val="0"/>
          <c:showPercent val="0"/>
          <c:showBubbleSize val="0"/>
        </c:dLbls>
        <c:gapWidth val="150"/>
        <c:axId val="232328288"/>
        <c:axId val="232327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c:ext xmlns:c16="http://schemas.microsoft.com/office/drawing/2014/chart" uri="{C3380CC4-5D6E-409C-BE32-E72D297353CC}">
              <c16:uniqueId val="{00000001-A63A-4D17-915C-B5B0D7C02143}"/>
            </c:ext>
          </c:extLst>
        </c:ser>
        <c:dLbls>
          <c:showLegendKey val="0"/>
          <c:showVal val="0"/>
          <c:showCatName val="0"/>
          <c:showSerName val="0"/>
          <c:showPercent val="0"/>
          <c:showBubbleSize val="0"/>
        </c:dLbls>
        <c:marker val="1"/>
        <c:smooth val="0"/>
        <c:axId val="232328288"/>
        <c:axId val="232327112"/>
      </c:lineChart>
      <c:dateAx>
        <c:axId val="232328288"/>
        <c:scaling>
          <c:orientation val="minMax"/>
        </c:scaling>
        <c:delete val="1"/>
        <c:axPos val="b"/>
        <c:numFmt formatCode="ge" sourceLinked="1"/>
        <c:majorTickMark val="none"/>
        <c:minorTickMark val="none"/>
        <c:tickLblPos val="none"/>
        <c:crossAx val="232327112"/>
        <c:crosses val="autoZero"/>
        <c:auto val="1"/>
        <c:lblOffset val="100"/>
        <c:baseTimeUnit val="years"/>
      </c:dateAx>
      <c:valAx>
        <c:axId val="232327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3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55-40BB-9AE7-E9ABE43E5FE9}"/>
            </c:ext>
          </c:extLst>
        </c:ser>
        <c:dLbls>
          <c:showLegendKey val="0"/>
          <c:showVal val="0"/>
          <c:showCatName val="0"/>
          <c:showSerName val="0"/>
          <c:showPercent val="0"/>
          <c:showBubbleSize val="0"/>
        </c:dLbls>
        <c:gapWidth val="150"/>
        <c:axId val="300663144"/>
        <c:axId val="300659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c:ext xmlns:c16="http://schemas.microsoft.com/office/drawing/2014/chart" uri="{C3380CC4-5D6E-409C-BE32-E72D297353CC}">
              <c16:uniqueId val="{00000001-ED55-40BB-9AE7-E9ABE43E5FE9}"/>
            </c:ext>
          </c:extLst>
        </c:ser>
        <c:dLbls>
          <c:showLegendKey val="0"/>
          <c:showVal val="0"/>
          <c:showCatName val="0"/>
          <c:showSerName val="0"/>
          <c:showPercent val="0"/>
          <c:showBubbleSize val="0"/>
        </c:dLbls>
        <c:marker val="1"/>
        <c:smooth val="0"/>
        <c:axId val="300663144"/>
        <c:axId val="300659224"/>
      </c:lineChart>
      <c:dateAx>
        <c:axId val="300663144"/>
        <c:scaling>
          <c:orientation val="minMax"/>
        </c:scaling>
        <c:delete val="1"/>
        <c:axPos val="b"/>
        <c:numFmt formatCode="ge" sourceLinked="1"/>
        <c:majorTickMark val="none"/>
        <c:minorTickMark val="none"/>
        <c:tickLblPos val="none"/>
        <c:crossAx val="300659224"/>
        <c:crosses val="autoZero"/>
        <c:auto val="1"/>
        <c:lblOffset val="100"/>
        <c:baseTimeUnit val="years"/>
      </c:dateAx>
      <c:valAx>
        <c:axId val="300659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663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94.51</c:v>
                </c:pt>
                <c:pt idx="1">
                  <c:v>93.5</c:v>
                </c:pt>
                <c:pt idx="2">
                  <c:v>93.41</c:v>
                </c:pt>
                <c:pt idx="3">
                  <c:v>93.01</c:v>
                </c:pt>
                <c:pt idx="4">
                  <c:v>91.47</c:v>
                </c:pt>
              </c:numCache>
            </c:numRef>
          </c:val>
          <c:extLst>
            <c:ext xmlns:c16="http://schemas.microsoft.com/office/drawing/2014/chart" uri="{C3380CC4-5D6E-409C-BE32-E72D297353CC}">
              <c16:uniqueId val="{00000000-2310-4378-BBE5-839C2DCA94AD}"/>
            </c:ext>
          </c:extLst>
        </c:ser>
        <c:dLbls>
          <c:showLegendKey val="0"/>
          <c:showVal val="0"/>
          <c:showCatName val="0"/>
          <c:showSerName val="0"/>
          <c:showPercent val="0"/>
          <c:showBubbleSize val="0"/>
        </c:dLbls>
        <c:gapWidth val="150"/>
        <c:axId val="300659616"/>
        <c:axId val="300660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c:ext xmlns:c16="http://schemas.microsoft.com/office/drawing/2014/chart" uri="{C3380CC4-5D6E-409C-BE32-E72D297353CC}">
              <c16:uniqueId val="{00000001-2310-4378-BBE5-839C2DCA94AD}"/>
            </c:ext>
          </c:extLst>
        </c:ser>
        <c:dLbls>
          <c:showLegendKey val="0"/>
          <c:showVal val="0"/>
          <c:showCatName val="0"/>
          <c:showSerName val="0"/>
          <c:showPercent val="0"/>
          <c:showBubbleSize val="0"/>
        </c:dLbls>
        <c:marker val="1"/>
        <c:smooth val="0"/>
        <c:axId val="300659616"/>
        <c:axId val="300660792"/>
      </c:lineChart>
      <c:dateAx>
        <c:axId val="300659616"/>
        <c:scaling>
          <c:orientation val="minMax"/>
        </c:scaling>
        <c:delete val="1"/>
        <c:axPos val="b"/>
        <c:numFmt formatCode="ge" sourceLinked="1"/>
        <c:majorTickMark val="none"/>
        <c:minorTickMark val="none"/>
        <c:tickLblPos val="none"/>
        <c:crossAx val="300660792"/>
        <c:crosses val="autoZero"/>
        <c:auto val="1"/>
        <c:lblOffset val="100"/>
        <c:baseTimeUnit val="years"/>
      </c:dateAx>
      <c:valAx>
        <c:axId val="300660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65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59.12</c:v>
                </c:pt>
                <c:pt idx="1">
                  <c:v>73.290000000000006</c:v>
                </c:pt>
                <c:pt idx="2">
                  <c:v>76.89</c:v>
                </c:pt>
                <c:pt idx="3">
                  <c:v>73.52</c:v>
                </c:pt>
                <c:pt idx="4">
                  <c:v>76.11</c:v>
                </c:pt>
              </c:numCache>
            </c:numRef>
          </c:val>
          <c:extLst>
            <c:ext xmlns:c16="http://schemas.microsoft.com/office/drawing/2014/chart" uri="{C3380CC4-5D6E-409C-BE32-E72D297353CC}">
              <c16:uniqueId val="{00000000-9E84-41B6-91FE-7F922860FE43}"/>
            </c:ext>
          </c:extLst>
        </c:ser>
        <c:dLbls>
          <c:showLegendKey val="0"/>
          <c:showVal val="0"/>
          <c:showCatName val="0"/>
          <c:showSerName val="0"/>
          <c:showPercent val="0"/>
          <c:showBubbleSize val="0"/>
        </c:dLbls>
        <c:gapWidth val="150"/>
        <c:axId val="232326720"/>
        <c:axId val="23232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84-41B6-91FE-7F922860FE43}"/>
            </c:ext>
          </c:extLst>
        </c:ser>
        <c:dLbls>
          <c:showLegendKey val="0"/>
          <c:showVal val="0"/>
          <c:showCatName val="0"/>
          <c:showSerName val="0"/>
          <c:showPercent val="0"/>
          <c:showBubbleSize val="0"/>
        </c:dLbls>
        <c:marker val="1"/>
        <c:smooth val="0"/>
        <c:axId val="232326720"/>
        <c:axId val="232327504"/>
      </c:lineChart>
      <c:dateAx>
        <c:axId val="232326720"/>
        <c:scaling>
          <c:orientation val="minMax"/>
        </c:scaling>
        <c:delete val="1"/>
        <c:axPos val="b"/>
        <c:numFmt formatCode="ge" sourceLinked="1"/>
        <c:majorTickMark val="none"/>
        <c:minorTickMark val="none"/>
        <c:tickLblPos val="none"/>
        <c:crossAx val="232327504"/>
        <c:crosses val="autoZero"/>
        <c:auto val="1"/>
        <c:lblOffset val="100"/>
        <c:baseTimeUnit val="years"/>
      </c:dateAx>
      <c:valAx>
        <c:axId val="23232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32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1E-42C2-85D1-42FD54FE1F4B}"/>
            </c:ext>
          </c:extLst>
        </c:ser>
        <c:dLbls>
          <c:showLegendKey val="0"/>
          <c:showVal val="0"/>
          <c:showCatName val="0"/>
          <c:showSerName val="0"/>
          <c:showPercent val="0"/>
          <c:showBubbleSize val="0"/>
        </c:dLbls>
        <c:gapWidth val="150"/>
        <c:axId val="232329856"/>
        <c:axId val="30031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1E-42C2-85D1-42FD54FE1F4B}"/>
            </c:ext>
          </c:extLst>
        </c:ser>
        <c:dLbls>
          <c:showLegendKey val="0"/>
          <c:showVal val="0"/>
          <c:showCatName val="0"/>
          <c:showSerName val="0"/>
          <c:showPercent val="0"/>
          <c:showBubbleSize val="0"/>
        </c:dLbls>
        <c:marker val="1"/>
        <c:smooth val="0"/>
        <c:axId val="232329856"/>
        <c:axId val="300316912"/>
      </c:lineChart>
      <c:dateAx>
        <c:axId val="232329856"/>
        <c:scaling>
          <c:orientation val="minMax"/>
        </c:scaling>
        <c:delete val="1"/>
        <c:axPos val="b"/>
        <c:numFmt formatCode="ge" sourceLinked="1"/>
        <c:majorTickMark val="none"/>
        <c:minorTickMark val="none"/>
        <c:tickLblPos val="none"/>
        <c:crossAx val="300316912"/>
        <c:crosses val="autoZero"/>
        <c:auto val="1"/>
        <c:lblOffset val="100"/>
        <c:baseTimeUnit val="years"/>
      </c:dateAx>
      <c:valAx>
        <c:axId val="30031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32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FC-4A03-BC68-901F2D4944D7}"/>
            </c:ext>
          </c:extLst>
        </c:ser>
        <c:dLbls>
          <c:showLegendKey val="0"/>
          <c:showVal val="0"/>
          <c:showCatName val="0"/>
          <c:showSerName val="0"/>
          <c:showPercent val="0"/>
          <c:showBubbleSize val="0"/>
        </c:dLbls>
        <c:gapWidth val="150"/>
        <c:axId val="300317696"/>
        <c:axId val="30032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FC-4A03-BC68-901F2D4944D7}"/>
            </c:ext>
          </c:extLst>
        </c:ser>
        <c:dLbls>
          <c:showLegendKey val="0"/>
          <c:showVal val="0"/>
          <c:showCatName val="0"/>
          <c:showSerName val="0"/>
          <c:showPercent val="0"/>
          <c:showBubbleSize val="0"/>
        </c:dLbls>
        <c:marker val="1"/>
        <c:smooth val="0"/>
        <c:axId val="300317696"/>
        <c:axId val="300320048"/>
      </c:lineChart>
      <c:dateAx>
        <c:axId val="300317696"/>
        <c:scaling>
          <c:orientation val="minMax"/>
        </c:scaling>
        <c:delete val="1"/>
        <c:axPos val="b"/>
        <c:numFmt formatCode="ge" sourceLinked="1"/>
        <c:majorTickMark val="none"/>
        <c:minorTickMark val="none"/>
        <c:tickLblPos val="none"/>
        <c:crossAx val="300320048"/>
        <c:crosses val="autoZero"/>
        <c:auto val="1"/>
        <c:lblOffset val="100"/>
        <c:baseTimeUnit val="years"/>
      </c:dateAx>
      <c:valAx>
        <c:axId val="30032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31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2F-468F-8ECF-9FC83B479D49}"/>
            </c:ext>
          </c:extLst>
        </c:ser>
        <c:dLbls>
          <c:showLegendKey val="0"/>
          <c:showVal val="0"/>
          <c:showCatName val="0"/>
          <c:showSerName val="0"/>
          <c:showPercent val="0"/>
          <c:showBubbleSize val="0"/>
        </c:dLbls>
        <c:gapWidth val="150"/>
        <c:axId val="300318088"/>
        <c:axId val="30031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2F-468F-8ECF-9FC83B479D49}"/>
            </c:ext>
          </c:extLst>
        </c:ser>
        <c:dLbls>
          <c:showLegendKey val="0"/>
          <c:showVal val="0"/>
          <c:showCatName val="0"/>
          <c:showSerName val="0"/>
          <c:showPercent val="0"/>
          <c:showBubbleSize val="0"/>
        </c:dLbls>
        <c:marker val="1"/>
        <c:smooth val="0"/>
        <c:axId val="300318088"/>
        <c:axId val="300315344"/>
      </c:lineChart>
      <c:dateAx>
        <c:axId val="300318088"/>
        <c:scaling>
          <c:orientation val="minMax"/>
        </c:scaling>
        <c:delete val="1"/>
        <c:axPos val="b"/>
        <c:numFmt formatCode="ge" sourceLinked="1"/>
        <c:majorTickMark val="none"/>
        <c:minorTickMark val="none"/>
        <c:tickLblPos val="none"/>
        <c:crossAx val="300315344"/>
        <c:crosses val="autoZero"/>
        <c:auto val="1"/>
        <c:lblOffset val="100"/>
        <c:baseTimeUnit val="years"/>
      </c:dateAx>
      <c:valAx>
        <c:axId val="30031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318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B6-42A6-B522-BF2A644E6222}"/>
            </c:ext>
          </c:extLst>
        </c:ser>
        <c:dLbls>
          <c:showLegendKey val="0"/>
          <c:showVal val="0"/>
          <c:showCatName val="0"/>
          <c:showSerName val="0"/>
          <c:showPercent val="0"/>
          <c:showBubbleSize val="0"/>
        </c:dLbls>
        <c:gapWidth val="150"/>
        <c:axId val="300321616"/>
        <c:axId val="30032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B6-42A6-B522-BF2A644E6222}"/>
            </c:ext>
          </c:extLst>
        </c:ser>
        <c:dLbls>
          <c:showLegendKey val="0"/>
          <c:showVal val="0"/>
          <c:showCatName val="0"/>
          <c:showSerName val="0"/>
          <c:showPercent val="0"/>
          <c:showBubbleSize val="0"/>
        </c:dLbls>
        <c:marker val="1"/>
        <c:smooth val="0"/>
        <c:axId val="300321616"/>
        <c:axId val="300322400"/>
      </c:lineChart>
      <c:dateAx>
        <c:axId val="300321616"/>
        <c:scaling>
          <c:orientation val="minMax"/>
        </c:scaling>
        <c:delete val="1"/>
        <c:axPos val="b"/>
        <c:numFmt formatCode="ge" sourceLinked="1"/>
        <c:majorTickMark val="none"/>
        <c:minorTickMark val="none"/>
        <c:tickLblPos val="none"/>
        <c:crossAx val="300322400"/>
        <c:crosses val="autoZero"/>
        <c:auto val="1"/>
        <c:lblOffset val="100"/>
        <c:baseTimeUnit val="years"/>
      </c:dateAx>
      <c:valAx>
        <c:axId val="30032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32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1815.76</c:v>
                </c:pt>
                <c:pt idx="1">
                  <c:v>1770.51</c:v>
                </c:pt>
                <c:pt idx="2">
                  <c:v>2065.71</c:v>
                </c:pt>
                <c:pt idx="3">
                  <c:v>1959.19</c:v>
                </c:pt>
                <c:pt idx="4">
                  <c:v>1919.58</c:v>
                </c:pt>
              </c:numCache>
            </c:numRef>
          </c:val>
          <c:extLst>
            <c:ext xmlns:c16="http://schemas.microsoft.com/office/drawing/2014/chart" uri="{C3380CC4-5D6E-409C-BE32-E72D297353CC}">
              <c16:uniqueId val="{00000000-5ED2-43CE-BCB5-86E5510D4227}"/>
            </c:ext>
          </c:extLst>
        </c:ser>
        <c:dLbls>
          <c:showLegendKey val="0"/>
          <c:showVal val="0"/>
          <c:showCatName val="0"/>
          <c:showSerName val="0"/>
          <c:showPercent val="0"/>
          <c:showBubbleSize val="0"/>
        </c:dLbls>
        <c:gapWidth val="150"/>
        <c:axId val="300321224"/>
        <c:axId val="30031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c:ext xmlns:c16="http://schemas.microsoft.com/office/drawing/2014/chart" uri="{C3380CC4-5D6E-409C-BE32-E72D297353CC}">
              <c16:uniqueId val="{00000001-5ED2-43CE-BCB5-86E5510D4227}"/>
            </c:ext>
          </c:extLst>
        </c:ser>
        <c:dLbls>
          <c:showLegendKey val="0"/>
          <c:showVal val="0"/>
          <c:showCatName val="0"/>
          <c:showSerName val="0"/>
          <c:showPercent val="0"/>
          <c:showBubbleSize val="0"/>
        </c:dLbls>
        <c:marker val="1"/>
        <c:smooth val="0"/>
        <c:axId val="300321224"/>
        <c:axId val="300316128"/>
      </c:lineChart>
      <c:dateAx>
        <c:axId val="300321224"/>
        <c:scaling>
          <c:orientation val="minMax"/>
        </c:scaling>
        <c:delete val="1"/>
        <c:axPos val="b"/>
        <c:numFmt formatCode="ge" sourceLinked="1"/>
        <c:majorTickMark val="none"/>
        <c:minorTickMark val="none"/>
        <c:tickLblPos val="none"/>
        <c:crossAx val="300316128"/>
        <c:crosses val="autoZero"/>
        <c:auto val="1"/>
        <c:lblOffset val="100"/>
        <c:baseTimeUnit val="years"/>
      </c:dateAx>
      <c:valAx>
        <c:axId val="30031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321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59.93</c:v>
                </c:pt>
                <c:pt idx="1">
                  <c:v>57.98</c:v>
                </c:pt>
                <c:pt idx="2">
                  <c:v>99.03</c:v>
                </c:pt>
                <c:pt idx="3">
                  <c:v>91.02</c:v>
                </c:pt>
                <c:pt idx="4">
                  <c:v>98.81</c:v>
                </c:pt>
              </c:numCache>
            </c:numRef>
          </c:val>
          <c:extLst>
            <c:ext xmlns:c16="http://schemas.microsoft.com/office/drawing/2014/chart" uri="{C3380CC4-5D6E-409C-BE32-E72D297353CC}">
              <c16:uniqueId val="{00000000-1202-40E4-BAF5-FC8050147AD9}"/>
            </c:ext>
          </c:extLst>
        </c:ser>
        <c:dLbls>
          <c:showLegendKey val="0"/>
          <c:showVal val="0"/>
          <c:showCatName val="0"/>
          <c:showSerName val="0"/>
          <c:showPercent val="0"/>
          <c:showBubbleSize val="0"/>
        </c:dLbls>
        <c:gapWidth val="150"/>
        <c:axId val="300320440"/>
        <c:axId val="300662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c:ext xmlns:c16="http://schemas.microsoft.com/office/drawing/2014/chart" uri="{C3380CC4-5D6E-409C-BE32-E72D297353CC}">
              <c16:uniqueId val="{00000001-1202-40E4-BAF5-FC8050147AD9}"/>
            </c:ext>
          </c:extLst>
        </c:ser>
        <c:dLbls>
          <c:showLegendKey val="0"/>
          <c:showVal val="0"/>
          <c:showCatName val="0"/>
          <c:showSerName val="0"/>
          <c:showPercent val="0"/>
          <c:showBubbleSize val="0"/>
        </c:dLbls>
        <c:marker val="1"/>
        <c:smooth val="0"/>
        <c:axId val="300320440"/>
        <c:axId val="300662360"/>
      </c:lineChart>
      <c:dateAx>
        <c:axId val="300320440"/>
        <c:scaling>
          <c:orientation val="minMax"/>
        </c:scaling>
        <c:delete val="1"/>
        <c:axPos val="b"/>
        <c:numFmt formatCode="ge" sourceLinked="1"/>
        <c:majorTickMark val="none"/>
        <c:minorTickMark val="none"/>
        <c:tickLblPos val="none"/>
        <c:crossAx val="300662360"/>
        <c:crosses val="autoZero"/>
        <c:auto val="1"/>
        <c:lblOffset val="100"/>
        <c:baseTimeUnit val="years"/>
      </c:dateAx>
      <c:valAx>
        <c:axId val="30066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32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313.52999999999997</c:v>
                </c:pt>
                <c:pt idx="1">
                  <c:v>329.22</c:v>
                </c:pt>
                <c:pt idx="2">
                  <c:v>193.77</c:v>
                </c:pt>
                <c:pt idx="3">
                  <c:v>213.3</c:v>
                </c:pt>
                <c:pt idx="4">
                  <c:v>196.64</c:v>
                </c:pt>
              </c:numCache>
            </c:numRef>
          </c:val>
          <c:extLst>
            <c:ext xmlns:c16="http://schemas.microsoft.com/office/drawing/2014/chart" uri="{C3380CC4-5D6E-409C-BE32-E72D297353CC}">
              <c16:uniqueId val="{00000000-5CF3-41FD-A51A-BD51786828ED}"/>
            </c:ext>
          </c:extLst>
        </c:ser>
        <c:dLbls>
          <c:showLegendKey val="0"/>
          <c:showVal val="0"/>
          <c:showCatName val="0"/>
          <c:showSerName val="0"/>
          <c:showPercent val="0"/>
          <c:showBubbleSize val="0"/>
        </c:dLbls>
        <c:gapWidth val="150"/>
        <c:axId val="300660400"/>
        <c:axId val="30066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c:ext xmlns:c16="http://schemas.microsoft.com/office/drawing/2014/chart" uri="{C3380CC4-5D6E-409C-BE32-E72D297353CC}">
              <c16:uniqueId val="{00000001-5CF3-41FD-A51A-BD51786828ED}"/>
            </c:ext>
          </c:extLst>
        </c:ser>
        <c:dLbls>
          <c:showLegendKey val="0"/>
          <c:showVal val="0"/>
          <c:showCatName val="0"/>
          <c:showSerName val="0"/>
          <c:showPercent val="0"/>
          <c:showBubbleSize val="0"/>
        </c:dLbls>
        <c:marker val="1"/>
        <c:smooth val="0"/>
        <c:axId val="300660400"/>
        <c:axId val="300665104"/>
      </c:lineChart>
      <c:dateAx>
        <c:axId val="300660400"/>
        <c:scaling>
          <c:orientation val="minMax"/>
        </c:scaling>
        <c:delete val="1"/>
        <c:axPos val="b"/>
        <c:numFmt formatCode="ge" sourceLinked="1"/>
        <c:majorTickMark val="none"/>
        <c:minorTickMark val="none"/>
        <c:tickLblPos val="none"/>
        <c:crossAx val="300665104"/>
        <c:crosses val="autoZero"/>
        <c:auto val="1"/>
        <c:lblOffset val="100"/>
        <c:baseTimeUnit val="years"/>
      </c:dateAx>
      <c:valAx>
        <c:axId val="30066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66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R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宮城県　亘理町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33834</v>
      </c>
      <c r="AM8" s="49"/>
      <c r="AN8" s="49"/>
      <c r="AO8" s="49"/>
      <c r="AP8" s="49"/>
      <c r="AQ8" s="49"/>
      <c r="AR8" s="49"/>
      <c r="AS8" s="49"/>
      <c r="AT8" s="44">
        <f>データ!T6</f>
        <v>73.599999999999994</v>
      </c>
      <c r="AU8" s="44"/>
      <c r="AV8" s="44"/>
      <c r="AW8" s="44"/>
      <c r="AX8" s="44"/>
      <c r="AY8" s="44"/>
      <c r="AZ8" s="44"/>
      <c r="BA8" s="44"/>
      <c r="BB8" s="44">
        <f>データ!U6</f>
        <v>459.7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78.33</v>
      </c>
      <c r="Q10" s="44"/>
      <c r="R10" s="44"/>
      <c r="S10" s="44"/>
      <c r="T10" s="44"/>
      <c r="U10" s="44"/>
      <c r="V10" s="44"/>
      <c r="W10" s="44">
        <f>データ!Q6</f>
        <v>97.36</v>
      </c>
      <c r="X10" s="44"/>
      <c r="Y10" s="44"/>
      <c r="Z10" s="44"/>
      <c r="AA10" s="44"/>
      <c r="AB10" s="44"/>
      <c r="AC10" s="44"/>
      <c r="AD10" s="49">
        <f>データ!R6</f>
        <v>3510</v>
      </c>
      <c r="AE10" s="49"/>
      <c r="AF10" s="49"/>
      <c r="AG10" s="49"/>
      <c r="AH10" s="49"/>
      <c r="AI10" s="49"/>
      <c r="AJ10" s="49"/>
      <c r="AK10" s="2"/>
      <c r="AL10" s="49">
        <f>データ!V6</f>
        <v>26383</v>
      </c>
      <c r="AM10" s="49"/>
      <c r="AN10" s="49"/>
      <c r="AO10" s="49"/>
      <c r="AP10" s="49"/>
      <c r="AQ10" s="49"/>
      <c r="AR10" s="49"/>
      <c r="AS10" s="49"/>
      <c r="AT10" s="44">
        <f>データ!W6</f>
        <v>9.3000000000000007</v>
      </c>
      <c r="AU10" s="44"/>
      <c r="AV10" s="44"/>
      <c r="AW10" s="44"/>
      <c r="AX10" s="44"/>
      <c r="AY10" s="44"/>
      <c r="AZ10" s="44"/>
      <c r="BA10" s="44"/>
      <c r="BB10" s="44">
        <f>データ!X6</f>
        <v>2836.88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JWQ5Tm4JFYx0p3Ac6wLjtVIAjHZhGUh7bgW8y8RpxLkn3ECGJr3U+g1StLHhrzoTCVofMXmJ5zO39a+YILvIJw==" saltValue="5w5yC7BMPtJ7oov0eSrMr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43613</v>
      </c>
      <c r="D6" s="32">
        <f t="shared" si="3"/>
        <v>47</v>
      </c>
      <c r="E6" s="32">
        <f t="shared" si="3"/>
        <v>17</v>
      </c>
      <c r="F6" s="32">
        <f t="shared" si="3"/>
        <v>1</v>
      </c>
      <c r="G6" s="32">
        <f t="shared" si="3"/>
        <v>0</v>
      </c>
      <c r="H6" s="32" t="str">
        <f t="shared" si="3"/>
        <v>宮城県　亘理町</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78.33</v>
      </c>
      <c r="Q6" s="33">
        <f t="shared" si="3"/>
        <v>97.36</v>
      </c>
      <c r="R6" s="33">
        <f t="shared" si="3"/>
        <v>3510</v>
      </c>
      <c r="S6" s="33">
        <f t="shared" si="3"/>
        <v>33834</v>
      </c>
      <c r="T6" s="33">
        <f t="shared" si="3"/>
        <v>73.599999999999994</v>
      </c>
      <c r="U6" s="33">
        <f t="shared" si="3"/>
        <v>459.7</v>
      </c>
      <c r="V6" s="33">
        <f t="shared" si="3"/>
        <v>26383</v>
      </c>
      <c r="W6" s="33">
        <f t="shared" si="3"/>
        <v>9.3000000000000007</v>
      </c>
      <c r="X6" s="33">
        <f t="shared" si="3"/>
        <v>2836.88</v>
      </c>
      <c r="Y6" s="34">
        <f>IF(Y7="",NA(),Y7)</f>
        <v>59.12</v>
      </c>
      <c r="Z6" s="34">
        <f t="shared" ref="Z6:AH6" si="4">IF(Z7="",NA(),Z7)</f>
        <v>73.290000000000006</v>
      </c>
      <c r="AA6" s="34">
        <f t="shared" si="4"/>
        <v>76.89</v>
      </c>
      <c r="AB6" s="34">
        <f t="shared" si="4"/>
        <v>73.52</v>
      </c>
      <c r="AC6" s="34">
        <f t="shared" si="4"/>
        <v>76.11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1815.76</v>
      </c>
      <c r="BG6" s="34">
        <f t="shared" ref="BG6:BO6" si="7">IF(BG7="",NA(),BG7)</f>
        <v>1770.51</v>
      </c>
      <c r="BH6" s="34">
        <f t="shared" si="7"/>
        <v>2065.71</v>
      </c>
      <c r="BI6" s="34">
        <f t="shared" si="7"/>
        <v>1959.19</v>
      </c>
      <c r="BJ6" s="34">
        <f t="shared" si="7"/>
        <v>1919.58</v>
      </c>
      <c r="BK6" s="34">
        <f t="shared" si="7"/>
        <v>1209.95</v>
      </c>
      <c r="BL6" s="34">
        <f t="shared" si="7"/>
        <v>1136.5</v>
      </c>
      <c r="BM6" s="34">
        <f t="shared" si="7"/>
        <v>1118.56</v>
      </c>
      <c r="BN6" s="34">
        <f t="shared" si="7"/>
        <v>1111.31</v>
      </c>
      <c r="BO6" s="34">
        <f t="shared" si="7"/>
        <v>966.33</v>
      </c>
      <c r="BP6" s="33" t="str">
        <f>IF(BP7="","",IF(BP7="-","【-】","【"&amp;SUBSTITUTE(TEXT(BP7,"#,##0.00"),"-","△")&amp;"】"))</f>
        <v>【707.33】</v>
      </c>
      <c r="BQ6" s="34">
        <f>IF(BQ7="",NA(),BQ7)</f>
        <v>59.93</v>
      </c>
      <c r="BR6" s="34">
        <f t="shared" ref="BR6:BZ6" si="8">IF(BR7="",NA(),BR7)</f>
        <v>57.98</v>
      </c>
      <c r="BS6" s="34">
        <f t="shared" si="8"/>
        <v>99.03</v>
      </c>
      <c r="BT6" s="34">
        <f t="shared" si="8"/>
        <v>91.02</v>
      </c>
      <c r="BU6" s="34">
        <f t="shared" si="8"/>
        <v>98.81</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313.52999999999997</v>
      </c>
      <c r="CC6" s="34">
        <f t="shared" ref="CC6:CK6" si="9">IF(CC7="",NA(),CC7)</f>
        <v>329.22</v>
      </c>
      <c r="CD6" s="34">
        <f t="shared" si="9"/>
        <v>193.77</v>
      </c>
      <c r="CE6" s="34">
        <f t="shared" si="9"/>
        <v>213.3</v>
      </c>
      <c r="CF6" s="34">
        <f t="shared" si="9"/>
        <v>196.64</v>
      </c>
      <c r="CG6" s="34">
        <f t="shared" si="9"/>
        <v>220.67</v>
      </c>
      <c r="CH6" s="34">
        <f t="shared" si="9"/>
        <v>217.82</v>
      </c>
      <c r="CI6" s="34">
        <f t="shared" si="9"/>
        <v>215.28</v>
      </c>
      <c r="CJ6" s="34">
        <f t="shared" si="9"/>
        <v>207.96</v>
      </c>
      <c r="CK6" s="34">
        <f t="shared" si="9"/>
        <v>194.31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55.81</v>
      </c>
      <c r="CS6" s="34">
        <f t="shared" si="10"/>
        <v>54.44</v>
      </c>
      <c r="CT6" s="34">
        <f t="shared" si="10"/>
        <v>54.67</v>
      </c>
      <c r="CU6" s="34">
        <f t="shared" si="10"/>
        <v>53.51</v>
      </c>
      <c r="CV6" s="34">
        <f t="shared" si="10"/>
        <v>53.5</v>
      </c>
      <c r="CW6" s="33" t="str">
        <f>IF(CW7="","",IF(CW7="-","【-】","【"&amp;SUBSTITUTE(TEXT(CW7,"#,##0.00"),"-","△")&amp;"】"))</f>
        <v>【60.13】</v>
      </c>
      <c r="CX6" s="34">
        <f>IF(CX7="",NA(),CX7)</f>
        <v>94.51</v>
      </c>
      <c r="CY6" s="34">
        <f t="shared" ref="CY6:DG6" si="11">IF(CY7="",NA(),CY7)</f>
        <v>93.5</v>
      </c>
      <c r="CZ6" s="34">
        <f t="shared" si="11"/>
        <v>93.41</v>
      </c>
      <c r="DA6" s="34">
        <f t="shared" si="11"/>
        <v>93.01</v>
      </c>
      <c r="DB6" s="34">
        <f t="shared" si="11"/>
        <v>91.47</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4">
        <f t="shared" si="14"/>
        <v>0.03</v>
      </c>
      <c r="EI6" s="34">
        <f t="shared" si="14"/>
        <v>7.0000000000000007E-2</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43613</v>
      </c>
      <c r="D7" s="36">
        <v>47</v>
      </c>
      <c r="E7" s="36">
        <v>17</v>
      </c>
      <c r="F7" s="36">
        <v>1</v>
      </c>
      <c r="G7" s="36">
        <v>0</v>
      </c>
      <c r="H7" s="36" t="s">
        <v>110</v>
      </c>
      <c r="I7" s="36" t="s">
        <v>111</v>
      </c>
      <c r="J7" s="36" t="s">
        <v>112</v>
      </c>
      <c r="K7" s="36" t="s">
        <v>113</v>
      </c>
      <c r="L7" s="36" t="s">
        <v>114</v>
      </c>
      <c r="M7" s="36" t="s">
        <v>115</v>
      </c>
      <c r="N7" s="37" t="s">
        <v>116</v>
      </c>
      <c r="O7" s="37" t="s">
        <v>117</v>
      </c>
      <c r="P7" s="37">
        <v>78.33</v>
      </c>
      <c r="Q7" s="37">
        <v>97.36</v>
      </c>
      <c r="R7" s="37">
        <v>3510</v>
      </c>
      <c r="S7" s="37">
        <v>33834</v>
      </c>
      <c r="T7" s="37">
        <v>73.599999999999994</v>
      </c>
      <c r="U7" s="37">
        <v>459.7</v>
      </c>
      <c r="V7" s="37">
        <v>26383</v>
      </c>
      <c r="W7" s="37">
        <v>9.3000000000000007</v>
      </c>
      <c r="X7" s="37">
        <v>2836.88</v>
      </c>
      <c r="Y7" s="37">
        <v>59.12</v>
      </c>
      <c r="Z7" s="37">
        <v>73.290000000000006</v>
      </c>
      <c r="AA7" s="37">
        <v>76.89</v>
      </c>
      <c r="AB7" s="37">
        <v>73.52</v>
      </c>
      <c r="AC7" s="37">
        <v>76.11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1815.76</v>
      </c>
      <c r="BG7" s="37">
        <v>1770.51</v>
      </c>
      <c r="BH7" s="37">
        <v>2065.71</v>
      </c>
      <c r="BI7" s="37">
        <v>1959.19</v>
      </c>
      <c r="BJ7" s="37">
        <v>1919.58</v>
      </c>
      <c r="BK7" s="37">
        <v>1209.95</v>
      </c>
      <c r="BL7" s="37">
        <v>1136.5</v>
      </c>
      <c r="BM7" s="37">
        <v>1118.56</v>
      </c>
      <c r="BN7" s="37">
        <v>1111.31</v>
      </c>
      <c r="BO7" s="37">
        <v>966.33</v>
      </c>
      <c r="BP7" s="37">
        <v>707.33</v>
      </c>
      <c r="BQ7" s="37">
        <v>59.93</v>
      </c>
      <c r="BR7" s="37">
        <v>57.98</v>
      </c>
      <c r="BS7" s="37">
        <v>99.03</v>
      </c>
      <c r="BT7" s="37">
        <v>91.02</v>
      </c>
      <c r="BU7" s="37">
        <v>98.81</v>
      </c>
      <c r="BV7" s="37">
        <v>69.48</v>
      </c>
      <c r="BW7" s="37">
        <v>71.650000000000006</v>
      </c>
      <c r="BX7" s="37">
        <v>72.33</v>
      </c>
      <c r="BY7" s="37">
        <v>75.540000000000006</v>
      </c>
      <c r="BZ7" s="37">
        <v>81.739999999999995</v>
      </c>
      <c r="CA7" s="37">
        <v>101.26</v>
      </c>
      <c r="CB7" s="37">
        <v>313.52999999999997</v>
      </c>
      <c r="CC7" s="37">
        <v>329.22</v>
      </c>
      <c r="CD7" s="37">
        <v>193.77</v>
      </c>
      <c r="CE7" s="37">
        <v>213.3</v>
      </c>
      <c r="CF7" s="37">
        <v>196.64</v>
      </c>
      <c r="CG7" s="37">
        <v>220.67</v>
      </c>
      <c r="CH7" s="37">
        <v>217.82</v>
      </c>
      <c r="CI7" s="37">
        <v>215.28</v>
      </c>
      <c r="CJ7" s="37">
        <v>207.96</v>
      </c>
      <c r="CK7" s="37">
        <v>194.31</v>
      </c>
      <c r="CL7" s="37">
        <v>136.38999999999999</v>
      </c>
      <c r="CM7" s="37" t="s">
        <v>116</v>
      </c>
      <c r="CN7" s="37" t="s">
        <v>116</v>
      </c>
      <c r="CO7" s="37" t="s">
        <v>116</v>
      </c>
      <c r="CP7" s="37" t="s">
        <v>116</v>
      </c>
      <c r="CQ7" s="37" t="s">
        <v>116</v>
      </c>
      <c r="CR7" s="37">
        <v>55.81</v>
      </c>
      <c r="CS7" s="37">
        <v>54.44</v>
      </c>
      <c r="CT7" s="37">
        <v>54.67</v>
      </c>
      <c r="CU7" s="37">
        <v>53.51</v>
      </c>
      <c r="CV7" s="37">
        <v>53.5</v>
      </c>
      <c r="CW7" s="37">
        <v>60.13</v>
      </c>
      <c r="CX7" s="37">
        <v>94.51</v>
      </c>
      <c r="CY7" s="37">
        <v>93.5</v>
      </c>
      <c r="CZ7" s="37">
        <v>93.41</v>
      </c>
      <c r="DA7" s="37">
        <v>93.01</v>
      </c>
      <c r="DB7" s="37">
        <v>91.47</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0.03</v>
      </c>
      <c r="EI7" s="37">
        <v>7.0000000000000007E-2</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2019-01-17T02:33:38Z</cp:lastPrinted>
  <dcterms:created xsi:type="dcterms:W3CDTF">2018-12-03T08:59:31Z</dcterms:created>
  <dcterms:modified xsi:type="dcterms:W3CDTF">2019-02-07T07:04:40Z</dcterms:modified>
  <cp:category/>
</cp:coreProperties>
</file>