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86\下水道課\GYOMU\照会回答\H30\庁内\財政課\財政係\310117 公営企業に係る経営比較分析表の分析等について\"/>
    </mc:Choice>
  </mc:AlternateContent>
  <workbookProtection workbookAlgorithmName="SHA-512" workbookHashValue="n7gchmUWYhEmJlF4jjMI9ALmXcGy5H8iB/sEN+AM9IiqZf/HFtp0QTcxBxfCG/qvm61YYke2sFBNnoz4ufFX1Q==" workbookSaltValue="WnPa+2tpJJ/n1muRdXsXSw==" workbookSpinCount="100000" lockStructure="1"/>
  <bookViews>
    <workbookView xWindow="0" yWindow="0" windowWidth="28800" windowHeight="130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<sst xmlns="http://schemas.openxmlformats.org/spreadsheetml/2006/main" count="245" uniqueCount="126">
  <si>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</si>
  <si>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</si>
  <si>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</si>
  <si>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</si>
  <si>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</si>
  <si>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</si>
  <si>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</si>
  <si>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</si>
  <si>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</si>
  <si>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</si>
  <si>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</si>
  <si>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</si>
  <si>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</si>
  <si>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</si>
  <si>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</si>
  <si>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</si>
  <si>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</si>
  <si>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</si>
  <si>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</si>
  <si>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</si>
  <si>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</si>
  <si>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</si>
  <si>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</si>
  <si>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</si>
  <si>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</si>
  <si>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</si>
  <si>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</si>
  <si>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</si>
  <si>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</si>
  <si>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</si>
  <si>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</si>
  <si>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</si>
  <si>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</si>
  <si>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</si>
  <si>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</si>
  <si>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</si>
  <si>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</si>
  <si>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</si>
  <si>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</si>
  <si>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</si>
  <si>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</si>
  <si>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</si>
  <si>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</si>
  <si>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</si>
  <si>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</si>
  <si>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</si>
  <si>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</si>
  <si>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</si>
  <si>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</si>
  <si>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</si>
  <si>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</si>
  <si>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</si>
  <si>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</si>
  <si>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</si>
  <si>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</si>
  <si>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</si>
  <si>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</si>
  <si>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</si>
  <si>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</si>
  <si>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</si>
  <si>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</si>
  <si>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</si>
  <si>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</si>
  <si>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</si>
  <si>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</si>
  <si>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</si>
  <si>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</si>
  <si>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</si>
  <si>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</si>
  <si>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</si>
  <si>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</si>
  <si>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</si>
  <si>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</si>
  <si>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</si>
  <si>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</si>
  <si>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</si>
  <si>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</si>
  <si>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</si>
  <si>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</si>
  <si>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</si>
  <si>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</si>
  <si>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</si>
  <si>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</si>
  <si>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</si>
  <si>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</si>
  <si>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</si>
  <si>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</si>
  <si>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</si>
  <si>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</si>
  <si>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</si>
  <si>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</si>
  <si>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</si>
  <si>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</si>
  <si>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</si>
  <si>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</si>
  <si>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</si>
  <si>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</si>
  <si>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</si>
  <si>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</si>
  <si>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</si>
  <si>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</si>
  <si>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</si>
  <si>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</si>
  <si>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</si>
  <si>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</si>
  <si>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</si>
  <si>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</si>
  <si>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</si>
  <si>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</si>
  <si>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</si>
  <si>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</si>
  <si>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</si>
  <si>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</si>
  <si>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</si>
  <si>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</si>
  <si>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</si>
  <si>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</si>
  <si>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</si>
  <si>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</si>
  <si>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</si>
  <si>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</si>
  <si>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</si>
  <si>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</si>
  <si>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整備開始50年を経過し、管渠の老朽化が進行しており計画的な改築、更新を図る時期を迎えている。人口が減少していく中で、安定した経営に取り組むため、効率的かつ効果的な施設更新を進めていくため、汚水処理施設及び管渠のストックマネジメント計画を策定する予定である。</t>
    <phoneticPr fontId="4"/>
  </si>
  <si>
    <t>公共下水道の経営は、類似団体と比較して地理的な要因により建設費が割高となっており企業債残高が高くなっている。
普及のための新規整備はほぼ終息を迎えている一方で、既設の下水道施設の老朽化が進んでおり、今後は更新に関する費用が増加していく見込みである。また、人口減少が進むなかで使用料収入が落ち込むことも見込まれるなかで、今後の安定した経営のため、ストックマネジメントによる効果的な改修・更新や維持管理費用の節減、使用料収入の確保などに取り組んでいく必要がある。</t>
    <rPh sb="0" eb="2">
      <t>コウキョウ</t>
    </rPh>
    <rPh sb="2" eb="5">
      <t>ゲスイドウ</t>
    </rPh>
    <rPh sb="6" eb="8">
      <t>ケイエイ</t>
    </rPh>
    <rPh sb="10" eb="12">
      <t>ルイジ</t>
    </rPh>
    <rPh sb="12" eb="14">
      <t>ダンタイ</t>
    </rPh>
    <rPh sb="15" eb="17">
      <t>ヒカク</t>
    </rPh>
    <rPh sb="19" eb="22">
      <t>チリテキ</t>
    </rPh>
    <rPh sb="23" eb="25">
      <t>ヨウイン</t>
    </rPh>
    <rPh sb="28" eb="31">
      <t>ケンセツヒ</t>
    </rPh>
    <rPh sb="32" eb="34">
      <t>ワリダカ</t>
    </rPh>
    <rPh sb="40" eb="42">
      <t>キギョウ</t>
    </rPh>
    <rPh sb="42" eb="43">
      <t>サイ</t>
    </rPh>
    <rPh sb="43" eb="45">
      <t>ザンダカ</t>
    </rPh>
    <rPh sb="46" eb="47">
      <t>タカ</t>
    </rPh>
    <rPh sb="55" eb="57">
      <t>フキュウ</t>
    </rPh>
    <rPh sb="61" eb="63">
      <t>シンキ</t>
    </rPh>
    <rPh sb="63" eb="65">
      <t>セイビ</t>
    </rPh>
    <rPh sb="68" eb="70">
      <t>シュウソク</t>
    </rPh>
    <rPh sb="71" eb="72">
      <t>ムカ</t>
    </rPh>
    <rPh sb="76" eb="78">
      <t>イッポウ</t>
    </rPh>
    <rPh sb="80" eb="82">
      <t>キセツ</t>
    </rPh>
    <rPh sb="83" eb="86">
      <t>ゲスイドウ</t>
    </rPh>
    <rPh sb="86" eb="88">
      <t>シセツ</t>
    </rPh>
    <rPh sb="89" eb="92">
      <t>ロウキュウカ</t>
    </rPh>
    <rPh sb="93" eb="94">
      <t>スス</t>
    </rPh>
    <rPh sb="99" eb="101">
      <t>コンゴ</t>
    </rPh>
    <rPh sb="102" eb="104">
      <t>コウシン</t>
    </rPh>
    <rPh sb="105" eb="106">
      <t>カン</t>
    </rPh>
    <rPh sb="108" eb="110">
      <t>ヒヨウ</t>
    </rPh>
    <rPh sb="111" eb="113">
      <t>ゾウカ</t>
    </rPh>
    <rPh sb="117" eb="119">
      <t>ミコ</t>
    </rPh>
    <rPh sb="127" eb="129">
      <t>ジンコウ</t>
    </rPh>
    <rPh sb="129" eb="131">
      <t>ゲンショウ</t>
    </rPh>
    <rPh sb="132" eb="133">
      <t>スス</t>
    </rPh>
    <rPh sb="137" eb="140">
      <t>シヨウリョウ</t>
    </rPh>
    <rPh sb="140" eb="142">
      <t>シュウニュウ</t>
    </rPh>
    <rPh sb="143" eb="144">
      <t>オ</t>
    </rPh>
    <rPh sb="145" eb="146">
      <t>コ</t>
    </rPh>
    <rPh sb="150" eb="152">
      <t>ミコ</t>
    </rPh>
    <rPh sb="159" eb="161">
      <t>コンゴ</t>
    </rPh>
    <rPh sb="162" eb="164">
      <t>アンテイ</t>
    </rPh>
    <rPh sb="166" eb="168">
      <t>ケイエイ</t>
    </rPh>
    <rPh sb="185" eb="188">
      <t>コウカテキ</t>
    </rPh>
    <rPh sb="189" eb="191">
      <t>カイシュウ</t>
    </rPh>
    <rPh sb="192" eb="194">
      <t>コウシン</t>
    </rPh>
    <rPh sb="195" eb="197">
      <t>イジ</t>
    </rPh>
    <rPh sb="197" eb="199">
      <t>カンリ</t>
    </rPh>
    <rPh sb="199" eb="201">
      <t>ヒヨウ</t>
    </rPh>
    <rPh sb="202" eb="204">
      <t>セツゲン</t>
    </rPh>
    <rPh sb="205" eb="208">
      <t>シヨウリョウ</t>
    </rPh>
    <rPh sb="208" eb="210">
      <t>シュウニュウ</t>
    </rPh>
    <rPh sb="211" eb="213">
      <t>カクホ</t>
    </rPh>
    <rPh sb="216" eb="217">
      <t>ト</t>
    </rPh>
    <rPh sb="218" eb="219">
      <t>ク</t>
    </rPh>
    <rPh sb="223" eb="225">
      <t>ヒツヨウ</t>
    </rPh>
    <phoneticPr fontId="4"/>
  </si>
  <si>
    <t>①収益的収支比率は、前年度比0.4ポイントの増となり、わずかであるが改善されてきているものの、引き続き経営改善を図っていく必要がある。
④企業債残高対事業規模比率は、類似団体と比較して、高い数値となっている。これは、本市の地理的要因である埋立地などにより下水道施設の整備費用が割高となっていることが主な原因であるが、整備もほぼ終息に向かっており、計画的な企業債の償還により毎年度減少している。
⑤経費回収率は、前年度に比べ14.51ポイントの大幅な減となった。類似団体と比較しても低くなったが、次年度以降改善していく見通しである。併せて引き続き経費節減など改善を図る。
⑥汚水処理原価は、前年度と比べて増となっている。次年度以降は28年度までとほぼ同程度になる見込み。類似団体と比較して高い数値で推移しているため、経費節減など経営改善に努める。
⑧水洗化率は、類似団体と比較しても高い数値で推移しており、約98％と高い数値となっている。今後も引き続き水洗化の普及に努める。</t>
    <rPh sb="1" eb="4">
      <t>シュウエキテキ</t>
    </rPh>
    <rPh sb="4" eb="6">
      <t>シュウシ</t>
    </rPh>
    <rPh sb="209" eb="210">
      <t>クラ</t>
    </rPh>
    <rPh sb="221" eb="223">
      <t>オオハバ</t>
    </rPh>
    <rPh sb="224" eb="225">
      <t>ゲン</t>
    </rPh>
    <rPh sb="240" eb="241">
      <t>ヒク</t>
    </rPh>
    <rPh sb="247" eb="250">
      <t>ジネンド</t>
    </rPh>
    <rPh sb="250" eb="252">
      <t>イコウ</t>
    </rPh>
    <rPh sb="252" eb="254">
      <t>カイゼン</t>
    </rPh>
    <rPh sb="258" eb="260">
      <t>ミトオ</t>
    </rPh>
    <rPh sb="265" eb="266">
      <t>アワ</t>
    </rPh>
    <rPh sb="268" eb="269">
      <t>ヒ</t>
    </rPh>
    <rPh sb="270" eb="271">
      <t>ツヅ</t>
    </rPh>
    <rPh sb="301" eb="302">
      <t>ゾウ</t>
    </rPh>
    <rPh sb="309" eb="312">
      <t>ジネンド</t>
    </rPh>
    <rPh sb="312" eb="314">
      <t>イコウ</t>
    </rPh>
    <rPh sb="317" eb="319">
      <t>ネンド</t>
    </rPh>
    <rPh sb="324" eb="327">
      <t>ドウテイド</t>
    </rPh>
    <rPh sb="330" eb="33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</si>
</sst>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B5-4ED2-8913-40CAE54CF84F}"/>
            </c:ext>
          </c:extLst>
        </c:ser>
        <c:dLbls>
          <c:showLegendKey val="0"/>
          <c:showVal val="0"/>
          <c:showCatName val="0"/>
          <c:showSerName val="0"/>
          <c:showPercent val="0"/>
          <c:showBubbleSize val="0"/>
        </c:dLbls>
        <c:gapWidth val="150"/>
        <c:axId val="213892272"/>
        <c:axId val="21389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04B5-4ED2-8913-40CAE54CF84F}"/>
            </c:ext>
          </c:extLst>
        </c:ser>
        <c:dLbls>
          <c:showLegendKey val="0"/>
          <c:showVal val="0"/>
          <c:showCatName val="0"/>
          <c:showSerName val="0"/>
          <c:showPercent val="0"/>
          <c:showBubbleSize val="0"/>
        </c:dLbls>
        <c:marker val="1"/>
        <c:smooth val="0"/>
        <c:axId val="213892272"/>
        <c:axId val="213894232"/>
      </c:lineChart>
      <c:dateAx>
        <c:axId val="213892272"/>
        <c:scaling>
          <c:orientation val="minMax"/>
        </c:scaling>
        <c:delete val="1"/>
        <c:axPos val="b"/>
        <c:numFmt formatCode="ge" sourceLinked="1"/>
        <c:majorTickMark val="none"/>
        <c:minorTickMark val="none"/>
        <c:tickLblPos val="none"/>
        <c:crossAx val="213894232"/>
        <c:crosses val="autoZero"/>
        <c:auto val="1"/>
        <c:lblOffset val="100"/>
        <c:baseTimeUnit val="years"/>
      </c:dateAx>
      <c:valAx>
        <c:axId val="21389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9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31-4D17-AE36-50FE3CE84227}"/>
            </c:ext>
          </c:extLst>
        </c:ser>
        <c:dLbls>
          <c:showLegendKey val="0"/>
          <c:showVal val="0"/>
          <c:showCatName val="0"/>
          <c:showSerName val="0"/>
          <c:showPercent val="0"/>
          <c:showBubbleSize val="0"/>
        </c:dLbls>
        <c:gapWidth val="150"/>
        <c:axId val="359438968"/>
        <c:axId val="3594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0331-4D17-AE36-50FE3CE84227}"/>
            </c:ext>
          </c:extLst>
        </c:ser>
        <c:dLbls>
          <c:showLegendKey val="0"/>
          <c:showVal val="0"/>
          <c:showCatName val="0"/>
          <c:showSerName val="0"/>
          <c:showPercent val="0"/>
          <c:showBubbleSize val="0"/>
        </c:dLbls>
        <c:marker val="1"/>
        <c:smooth val="0"/>
        <c:axId val="359438968"/>
        <c:axId val="359439360"/>
      </c:lineChart>
      <c:dateAx>
        <c:axId val="359438968"/>
        <c:scaling>
          <c:orientation val="minMax"/>
        </c:scaling>
        <c:delete val="1"/>
        <c:axPos val="b"/>
        <c:numFmt formatCode="ge" sourceLinked="1"/>
        <c:majorTickMark val="none"/>
        <c:minorTickMark val="none"/>
        <c:tickLblPos val="none"/>
        <c:crossAx val="359439360"/>
        <c:crosses val="autoZero"/>
        <c:auto val="1"/>
        <c:lblOffset val="100"/>
        <c:baseTimeUnit val="years"/>
      </c:dateAx>
      <c:valAx>
        <c:axId val="359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3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97.6</c:v>
                </c:pt>
                <c:pt idx="1">
                  <c:v>97.56</c:v>
                </c:pt>
                <c:pt idx="2">
                  <c:v>97.42</c:v>
                </c:pt>
                <c:pt idx="3">
                  <c:v>97.35</c:v>
                </c:pt>
                <c:pt idx="4">
                  <c:v>97.29</c:v>
                </c:pt>
              </c:numCache>
            </c:numRef>
          </c:val>
          <c:extLst xmlns:c16r2="http://schemas.microsoft.com/office/drawing/2015/06/chart">
            <c:ext xmlns:c16="http://schemas.microsoft.com/office/drawing/2014/chart" uri="{C3380CC4-5D6E-409C-BE32-E72D297353CC}">
              <c16:uniqueId val="{00000000-D758-4D4A-B056-9820A6CB1A66}"/>
            </c:ext>
          </c:extLst>
        </c:ser>
        <c:dLbls>
          <c:showLegendKey val="0"/>
          <c:showVal val="0"/>
          <c:showCatName val="0"/>
          <c:showSerName val="0"/>
          <c:showPercent val="0"/>
          <c:showBubbleSize val="0"/>
        </c:dLbls>
        <c:gapWidth val="150"/>
        <c:axId val="359440536"/>
        <c:axId val="3594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D758-4D4A-B056-9820A6CB1A66}"/>
            </c:ext>
          </c:extLst>
        </c:ser>
        <c:dLbls>
          <c:showLegendKey val="0"/>
          <c:showVal val="0"/>
          <c:showCatName val="0"/>
          <c:showSerName val="0"/>
          <c:showPercent val="0"/>
          <c:showBubbleSize val="0"/>
        </c:dLbls>
        <c:marker val="1"/>
        <c:smooth val="0"/>
        <c:axId val="359440536"/>
        <c:axId val="359440928"/>
      </c:lineChart>
      <c:dateAx>
        <c:axId val="359440536"/>
        <c:scaling>
          <c:orientation val="minMax"/>
        </c:scaling>
        <c:delete val="1"/>
        <c:axPos val="b"/>
        <c:numFmt formatCode="ge" sourceLinked="1"/>
        <c:majorTickMark val="none"/>
        <c:minorTickMark val="none"/>
        <c:tickLblPos val="none"/>
        <c:crossAx val="359440928"/>
        <c:crosses val="autoZero"/>
        <c:auto val="1"/>
        <c:lblOffset val="100"/>
        <c:baseTimeUnit val="years"/>
      </c:dateAx>
      <c:valAx>
        <c:axId val="3594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50.99</c:v>
                </c:pt>
                <c:pt idx="1">
                  <c:v>56.48</c:v>
                </c:pt>
                <c:pt idx="2">
                  <c:v>58.16</c:v>
                </c:pt>
                <c:pt idx="3">
                  <c:v>60.45</c:v>
                </c:pt>
                <c:pt idx="4">
                  <c:v>60.85</c:v>
                </c:pt>
              </c:numCache>
            </c:numRef>
          </c:val>
          <c:extLst xmlns:c16r2="http://schemas.microsoft.com/office/drawing/2015/06/chart">
            <c:ext xmlns:c16="http://schemas.microsoft.com/office/drawing/2014/chart" uri="{C3380CC4-5D6E-409C-BE32-E72D297353CC}">
              <c16:uniqueId val="{00000000-E7C0-4208-9F70-94816497FE4C}"/>
            </c:ext>
          </c:extLst>
        </c:ser>
        <c:dLbls>
          <c:showLegendKey val="0"/>
          <c:showVal val="0"/>
          <c:showCatName val="0"/>
          <c:showSerName val="0"/>
          <c:showPercent val="0"/>
          <c:showBubbleSize val="0"/>
        </c:dLbls>
        <c:gapWidth val="150"/>
        <c:axId val="213895408"/>
        <c:axId val="21389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C0-4208-9F70-94816497FE4C}"/>
            </c:ext>
          </c:extLst>
        </c:ser>
        <c:dLbls>
          <c:showLegendKey val="0"/>
          <c:showVal val="0"/>
          <c:showCatName val="0"/>
          <c:showSerName val="0"/>
          <c:showPercent val="0"/>
          <c:showBubbleSize val="0"/>
        </c:dLbls>
        <c:marker val="1"/>
        <c:smooth val="0"/>
        <c:axId val="213895408"/>
        <c:axId val="213895800"/>
      </c:lineChart>
      <c:dateAx>
        <c:axId val="213895408"/>
        <c:scaling>
          <c:orientation val="minMax"/>
        </c:scaling>
        <c:delete val="1"/>
        <c:axPos val="b"/>
        <c:numFmt formatCode="ge" sourceLinked="1"/>
        <c:majorTickMark val="none"/>
        <c:minorTickMark val="none"/>
        <c:tickLblPos val="none"/>
        <c:crossAx val="213895800"/>
        <c:crosses val="autoZero"/>
        <c:auto val="1"/>
        <c:lblOffset val="100"/>
        <c:baseTimeUnit val="years"/>
      </c:dateAx>
      <c:valAx>
        <c:axId val="21389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9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D6-46BE-BD11-38BD113F2825}"/>
            </c:ext>
          </c:extLst>
        </c:ser>
        <c:dLbls>
          <c:showLegendKey val="0"/>
          <c:showVal val="0"/>
          <c:showCatName val="0"/>
          <c:showSerName val="0"/>
          <c:showPercent val="0"/>
          <c:showBubbleSize val="0"/>
        </c:dLbls>
        <c:gapWidth val="150"/>
        <c:axId val="284970368"/>
        <c:axId val="358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D6-46BE-BD11-38BD113F2825}"/>
            </c:ext>
          </c:extLst>
        </c:ser>
        <c:dLbls>
          <c:showLegendKey val="0"/>
          <c:showVal val="0"/>
          <c:showCatName val="0"/>
          <c:showSerName val="0"/>
          <c:showPercent val="0"/>
          <c:showBubbleSize val="0"/>
        </c:dLbls>
        <c:marker val="1"/>
        <c:smooth val="0"/>
        <c:axId val="284970368"/>
        <c:axId val="358736768"/>
      </c:lineChart>
      <c:dateAx>
        <c:axId val="284970368"/>
        <c:scaling>
          <c:orientation val="minMax"/>
        </c:scaling>
        <c:delete val="1"/>
        <c:axPos val="b"/>
        <c:numFmt formatCode="ge" sourceLinked="1"/>
        <c:majorTickMark val="none"/>
        <c:minorTickMark val="none"/>
        <c:tickLblPos val="none"/>
        <c:crossAx val="358736768"/>
        <c:crosses val="autoZero"/>
        <c:auto val="1"/>
        <c:lblOffset val="100"/>
        <c:baseTimeUnit val="years"/>
      </c:dateAx>
      <c:valAx>
        <c:axId val="358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52-4342-B7E6-295D4C2198E2}"/>
            </c:ext>
          </c:extLst>
        </c:ser>
        <c:dLbls>
          <c:showLegendKey val="0"/>
          <c:showVal val="0"/>
          <c:showCatName val="0"/>
          <c:showSerName val="0"/>
          <c:showPercent val="0"/>
          <c:showBubbleSize val="0"/>
        </c:dLbls>
        <c:gapWidth val="150"/>
        <c:axId val="358737944"/>
        <c:axId val="3587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52-4342-B7E6-295D4C2198E2}"/>
            </c:ext>
          </c:extLst>
        </c:ser>
        <c:dLbls>
          <c:showLegendKey val="0"/>
          <c:showVal val="0"/>
          <c:showCatName val="0"/>
          <c:showSerName val="0"/>
          <c:showPercent val="0"/>
          <c:showBubbleSize val="0"/>
        </c:dLbls>
        <c:marker val="1"/>
        <c:smooth val="0"/>
        <c:axId val="358737944"/>
        <c:axId val="358738336"/>
      </c:lineChart>
      <c:dateAx>
        <c:axId val="358737944"/>
        <c:scaling>
          <c:orientation val="minMax"/>
        </c:scaling>
        <c:delete val="1"/>
        <c:axPos val="b"/>
        <c:numFmt formatCode="ge" sourceLinked="1"/>
        <c:majorTickMark val="none"/>
        <c:minorTickMark val="none"/>
        <c:tickLblPos val="none"/>
        <c:crossAx val="358738336"/>
        <c:crosses val="autoZero"/>
        <c:auto val="1"/>
        <c:lblOffset val="100"/>
        <c:baseTimeUnit val="years"/>
      </c:dateAx>
      <c:valAx>
        <c:axId val="3587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3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B1-4407-A06C-E06B6218B81C}"/>
            </c:ext>
          </c:extLst>
        </c:ser>
        <c:dLbls>
          <c:showLegendKey val="0"/>
          <c:showVal val="0"/>
          <c:showCatName val="0"/>
          <c:showSerName val="0"/>
          <c:showPercent val="0"/>
          <c:showBubbleSize val="0"/>
        </c:dLbls>
        <c:gapWidth val="150"/>
        <c:axId val="358739512"/>
        <c:axId val="3587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B1-4407-A06C-E06B6218B81C}"/>
            </c:ext>
          </c:extLst>
        </c:ser>
        <c:dLbls>
          <c:showLegendKey val="0"/>
          <c:showVal val="0"/>
          <c:showCatName val="0"/>
          <c:showSerName val="0"/>
          <c:showPercent val="0"/>
          <c:showBubbleSize val="0"/>
        </c:dLbls>
        <c:marker val="1"/>
        <c:smooth val="0"/>
        <c:axId val="358739512"/>
        <c:axId val="358739904"/>
      </c:lineChart>
      <c:dateAx>
        <c:axId val="358739512"/>
        <c:scaling>
          <c:orientation val="minMax"/>
        </c:scaling>
        <c:delete val="1"/>
        <c:axPos val="b"/>
        <c:numFmt formatCode="ge" sourceLinked="1"/>
        <c:majorTickMark val="none"/>
        <c:minorTickMark val="none"/>
        <c:tickLblPos val="none"/>
        <c:crossAx val="358739904"/>
        <c:crosses val="autoZero"/>
        <c:auto val="1"/>
        <c:lblOffset val="100"/>
        <c:baseTimeUnit val="years"/>
      </c:dateAx>
      <c:valAx>
        <c:axId val="3587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3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69-41F0-81AB-8544962FEB3F}"/>
            </c:ext>
          </c:extLst>
        </c:ser>
        <c:dLbls>
          <c:showLegendKey val="0"/>
          <c:showVal val="0"/>
          <c:showCatName val="0"/>
          <c:showSerName val="0"/>
          <c:showPercent val="0"/>
          <c:showBubbleSize val="0"/>
        </c:dLbls>
        <c:gapWidth val="150"/>
        <c:axId val="358741080"/>
        <c:axId val="3587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69-41F0-81AB-8544962FEB3F}"/>
            </c:ext>
          </c:extLst>
        </c:ser>
        <c:dLbls>
          <c:showLegendKey val="0"/>
          <c:showVal val="0"/>
          <c:showCatName val="0"/>
          <c:showSerName val="0"/>
          <c:showPercent val="0"/>
          <c:showBubbleSize val="0"/>
        </c:dLbls>
        <c:marker val="1"/>
        <c:smooth val="0"/>
        <c:axId val="358741080"/>
        <c:axId val="358741472"/>
      </c:lineChart>
      <c:dateAx>
        <c:axId val="358741080"/>
        <c:scaling>
          <c:orientation val="minMax"/>
        </c:scaling>
        <c:delete val="1"/>
        <c:axPos val="b"/>
        <c:numFmt formatCode="ge" sourceLinked="1"/>
        <c:majorTickMark val="none"/>
        <c:minorTickMark val="none"/>
        <c:tickLblPos val="none"/>
        <c:crossAx val="358741472"/>
        <c:crosses val="autoZero"/>
        <c:auto val="1"/>
        <c:lblOffset val="100"/>
        <c:baseTimeUnit val="years"/>
      </c:dateAx>
      <c:valAx>
        <c:axId val="3587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4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1801.63</c:v>
                </c:pt>
                <c:pt idx="1">
                  <c:v>1797.54</c:v>
                </c:pt>
                <c:pt idx="2">
                  <c:v>1237.5</c:v>
                </c:pt>
                <c:pt idx="3">
                  <c:v>1151.82</c:v>
                </c:pt>
                <c:pt idx="4">
                  <c:v>1077.53</c:v>
                </c:pt>
              </c:numCache>
            </c:numRef>
          </c:val>
          <c:extLst xmlns:c16r2="http://schemas.microsoft.com/office/drawing/2015/06/chart">
            <c:ext xmlns:c16="http://schemas.microsoft.com/office/drawing/2014/chart" uri="{C3380CC4-5D6E-409C-BE32-E72D297353CC}">
              <c16:uniqueId val="{00000000-F1B1-4803-A9F8-419AECC1F160}"/>
            </c:ext>
          </c:extLst>
        </c:ser>
        <c:dLbls>
          <c:showLegendKey val="0"/>
          <c:showVal val="0"/>
          <c:showCatName val="0"/>
          <c:showSerName val="0"/>
          <c:showPercent val="0"/>
          <c:showBubbleSize val="0"/>
        </c:dLbls>
        <c:gapWidth val="150"/>
        <c:axId val="358742648"/>
        <c:axId val="3587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F1B1-4803-A9F8-419AECC1F160}"/>
            </c:ext>
          </c:extLst>
        </c:ser>
        <c:dLbls>
          <c:showLegendKey val="0"/>
          <c:showVal val="0"/>
          <c:showCatName val="0"/>
          <c:showSerName val="0"/>
          <c:showPercent val="0"/>
          <c:showBubbleSize val="0"/>
        </c:dLbls>
        <c:marker val="1"/>
        <c:smooth val="0"/>
        <c:axId val="358742648"/>
        <c:axId val="358743040"/>
      </c:lineChart>
      <c:dateAx>
        <c:axId val="358742648"/>
        <c:scaling>
          <c:orientation val="minMax"/>
        </c:scaling>
        <c:delete val="1"/>
        <c:axPos val="b"/>
        <c:numFmt formatCode="ge" sourceLinked="1"/>
        <c:majorTickMark val="none"/>
        <c:minorTickMark val="none"/>
        <c:tickLblPos val="none"/>
        <c:crossAx val="358743040"/>
        <c:crosses val="autoZero"/>
        <c:auto val="1"/>
        <c:lblOffset val="100"/>
        <c:baseTimeUnit val="years"/>
      </c:dateAx>
      <c:valAx>
        <c:axId val="3587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4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94.82</c:v>
                </c:pt>
                <c:pt idx="1">
                  <c:v>96.23</c:v>
                </c:pt>
                <c:pt idx="2">
                  <c:v>96.22</c:v>
                </c:pt>
                <c:pt idx="3">
                  <c:v>96.98</c:v>
                </c:pt>
                <c:pt idx="4">
                  <c:v>82.47</c:v>
                </c:pt>
              </c:numCache>
            </c:numRef>
          </c:val>
          <c:extLst xmlns:c16r2="http://schemas.microsoft.com/office/drawing/2015/06/chart">
            <c:ext xmlns:c16="http://schemas.microsoft.com/office/drawing/2014/chart" uri="{C3380CC4-5D6E-409C-BE32-E72D297353CC}">
              <c16:uniqueId val="{00000000-28E4-4D81-B254-318D92FB38D8}"/>
            </c:ext>
          </c:extLst>
        </c:ser>
        <c:dLbls>
          <c:showLegendKey val="0"/>
          <c:showVal val="0"/>
          <c:showCatName val="0"/>
          <c:showSerName val="0"/>
          <c:showPercent val="0"/>
          <c:showBubbleSize val="0"/>
        </c:dLbls>
        <c:gapWidth val="150"/>
        <c:axId val="358744216"/>
        <c:axId val="3594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28E4-4D81-B254-318D92FB38D8}"/>
            </c:ext>
          </c:extLst>
        </c:ser>
        <c:dLbls>
          <c:showLegendKey val="0"/>
          <c:showVal val="0"/>
          <c:showCatName val="0"/>
          <c:showSerName val="0"/>
          <c:showPercent val="0"/>
          <c:showBubbleSize val="0"/>
        </c:dLbls>
        <c:marker val="1"/>
        <c:smooth val="0"/>
        <c:axId val="358744216"/>
        <c:axId val="359436224"/>
      </c:lineChart>
      <c:dateAx>
        <c:axId val="358744216"/>
        <c:scaling>
          <c:orientation val="minMax"/>
        </c:scaling>
        <c:delete val="1"/>
        <c:axPos val="b"/>
        <c:numFmt formatCode="ge" sourceLinked="1"/>
        <c:majorTickMark val="none"/>
        <c:minorTickMark val="none"/>
        <c:tickLblPos val="none"/>
        <c:crossAx val="359436224"/>
        <c:crosses val="autoZero"/>
        <c:auto val="1"/>
        <c:lblOffset val="100"/>
        <c:baseTimeUnit val="years"/>
      </c:dateAx>
      <c:valAx>
        <c:axId val="359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4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214.5</c:v>
                </c:pt>
                <c:pt idx="1">
                  <c:v>216.05</c:v>
                </c:pt>
                <c:pt idx="2">
                  <c:v>211.27</c:v>
                </c:pt>
                <c:pt idx="3">
                  <c:v>209.91</c:v>
                </c:pt>
                <c:pt idx="4">
                  <c:v>247.56</c:v>
                </c:pt>
              </c:numCache>
            </c:numRef>
          </c:val>
          <c:extLst xmlns:c16r2="http://schemas.microsoft.com/office/drawing/2015/06/chart">
            <c:ext xmlns:c16="http://schemas.microsoft.com/office/drawing/2014/chart" uri="{C3380CC4-5D6E-409C-BE32-E72D297353CC}">
              <c16:uniqueId val="{00000000-7B86-4EE5-A4ED-F90CF9ED02F7}"/>
            </c:ext>
          </c:extLst>
        </c:ser>
        <c:dLbls>
          <c:showLegendKey val="0"/>
          <c:showVal val="0"/>
          <c:showCatName val="0"/>
          <c:showSerName val="0"/>
          <c:showPercent val="0"/>
          <c:showBubbleSize val="0"/>
        </c:dLbls>
        <c:gapWidth val="150"/>
        <c:axId val="359437400"/>
        <c:axId val="3594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7B86-4EE5-A4ED-F90CF9ED02F7}"/>
            </c:ext>
          </c:extLst>
        </c:ser>
        <c:dLbls>
          <c:showLegendKey val="0"/>
          <c:showVal val="0"/>
          <c:showCatName val="0"/>
          <c:showSerName val="0"/>
          <c:showPercent val="0"/>
          <c:showBubbleSize val="0"/>
        </c:dLbls>
        <c:marker val="1"/>
        <c:smooth val="0"/>
        <c:axId val="359437400"/>
        <c:axId val="359437792"/>
      </c:lineChart>
      <c:dateAx>
        <c:axId val="359437400"/>
        <c:scaling>
          <c:orientation val="minMax"/>
        </c:scaling>
        <c:delete val="1"/>
        <c:axPos val="b"/>
        <c:numFmt formatCode="ge" sourceLinked="1"/>
        <c:majorTickMark val="none"/>
        <c:minorTickMark val="none"/>
        <c:tickLblPos val="none"/>
        <c:crossAx val="359437792"/>
        <c:crosses val="autoZero"/>
        <c:auto val="1"/>
        <c:lblOffset val="100"/>
        <c:baseTimeUnit val="years"/>
      </c:dateAx>
      <c:valAx>
        <c:axId val="3594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塩竈市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54873</v>
      </c>
      <c r="AM8" s="49"/>
      <c r="AN8" s="49"/>
      <c r="AO8" s="49"/>
      <c r="AP8" s="49"/>
      <c r="AQ8" s="49"/>
      <c r="AR8" s="49"/>
      <c r="AS8" s="49"/>
      <c r="AT8" s="44">
        <f>データ!T6</f>
        <v>17.37</v>
      </c>
      <c r="AU8" s="44"/>
      <c r="AV8" s="44"/>
      <c r="AW8" s="44"/>
      <c r="AX8" s="44"/>
      <c r="AY8" s="44"/>
      <c r="AZ8" s="44"/>
      <c r="BA8" s="44"/>
      <c r="BB8" s="44">
        <f>データ!U6</f>
        <v>3159.07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99.29</v>
      </c>
      <c r="Q10" s="44"/>
      <c r="R10" s="44"/>
      <c r="S10" s="44"/>
      <c r="T10" s="44"/>
      <c r="U10" s="44"/>
      <c r="V10" s="44"/>
      <c r="W10" s="44">
        <f>データ!Q6</f>
        <v>76.13</v>
      </c>
      <c r="X10" s="44"/>
      <c r="Y10" s="44"/>
      <c r="Z10" s="44"/>
      <c r="AA10" s="44"/>
      <c r="AB10" s="44"/>
      <c r="AC10" s="44"/>
      <c r="AD10" s="49">
        <f>データ!R6</f>
        <v>3834</v>
      </c>
      <c r="AE10" s="49"/>
      <c r="AF10" s="49"/>
      <c r="AG10" s="49"/>
      <c r="AH10" s="49"/>
      <c r="AI10" s="49"/>
      <c r="AJ10" s="49"/>
      <c r="AK10" s="2"/>
      <c r="AL10" s="49">
        <f>データ!V6</f>
        <v>54231</v>
      </c>
      <c r="AM10" s="49"/>
      <c r="AN10" s="49"/>
      <c r="AO10" s="49"/>
      <c r="AP10" s="49"/>
      <c r="AQ10" s="49"/>
      <c r="AR10" s="49"/>
      <c r="AS10" s="49"/>
      <c r="AT10" s="44">
        <f>データ!W6</f>
        <v>11.55</v>
      </c>
      <c r="AU10" s="44"/>
      <c r="AV10" s="44"/>
      <c r="AW10" s="44"/>
      <c r="AX10" s="44"/>
      <c r="AY10" s="44"/>
      <c r="AZ10" s="44"/>
      <c r="BA10" s="44"/>
      <c r="BB10" s="44">
        <f>データ!X6</f>
        <v>4695.32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8x6enDiCKPyXSGxxsOtVcyi7dO3LKVidR2GNxNYvr1b/QDkSVbBp5smurMW0i9o1MJzq6O9rliCnbRHZwkAeg==" saltValue="hJ3tgg6BGbL/aZ79yVK/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42030</v>
      </c>
      <c r="D6" s="32">
        <f t="shared" si="3"/>
        <v>47</v>
      </c>
      <c r="E6" s="32">
        <f t="shared" si="3"/>
        <v>17</v>
      </c>
      <c r="F6" s="32">
        <f t="shared" si="3"/>
        <v>1</v>
      </c>
      <c r="G6" s="32">
        <f t="shared" si="3"/>
        <v>0</v>
      </c>
      <c r="H6" s="32" t="str">
        <f t="shared" si="3"/>
        <v>宮城県　塩竈市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99.29</v>
      </c>
      <c r="Q6" s="33">
        <f t="shared" si="3"/>
        <v>76.13</v>
      </c>
      <c r="R6" s="33">
        <f t="shared" si="3"/>
        <v>3834</v>
      </c>
      <c r="S6" s="33">
        <f t="shared" si="3"/>
        <v>54873</v>
      </c>
      <c r="T6" s="33">
        <f t="shared" si="3"/>
        <v>17.37</v>
      </c>
      <c r="U6" s="33">
        <f t="shared" si="3"/>
        <v>3159.07</v>
      </c>
      <c r="V6" s="33">
        <f t="shared" si="3"/>
        <v>54231</v>
      </c>
      <c r="W6" s="33">
        <f t="shared" si="3"/>
        <v>11.55</v>
      </c>
      <c r="X6" s="33">
        <f t="shared" si="3"/>
        <v>4695.32</v>
      </c>
      <c r="Y6" s="34">
        <f>IF(Y7="",NA(),Y7)</f>
        <v>50.99</v>
      </c>
      <c r="Z6" s="34">
        <f t="shared" ref="Z6:AH6" si="4">IF(Z7="",NA(),Z7)</f>
        <v>56.48</v>
      </c>
      <c r="AA6" s="34">
        <f t="shared" si="4"/>
        <v>58.16</v>
      </c>
      <c r="AB6" s="34">
        <f t="shared" si="4"/>
        <v>60.45</v>
      </c>
      <c r="AC6" s="34">
        <f t="shared" si="4"/>
        <v>60.85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1801.63</v>
      </c>
      <c r="BG6" s="34">
        <f t="shared" ref="BG6:BO6" si="7">IF(BG7="",NA(),BG7)</f>
        <v>1797.54</v>
      </c>
      <c r="BH6" s="34">
        <f t="shared" si="7"/>
        <v>1237.5</v>
      </c>
      <c r="BI6" s="34">
        <f t="shared" si="7"/>
        <v>1151.82</v>
      </c>
      <c r="BJ6" s="34">
        <f t="shared" si="7"/>
        <v>1077.53</v>
      </c>
      <c r="BK6" s="34">
        <f t="shared" si="7"/>
        <v>885.97</v>
      </c>
      <c r="BL6" s="34">
        <f t="shared" si="7"/>
        <v>854.16</v>
      </c>
      <c r="BM6" s="34">
        <f t="shared" si="7"/>
        <v>848.31</v>
      </c>
      <c r="BN6" s="34">
        <f t="shared" si="7"/>
        <v>774.99</v>
      </c>
      <c r="BO6" s="34">
        <f t="shared" si="7"/>
        <v>799.41</v>
      </c>
      <c r="BP6" s="33" t="str">
        <f>IF(BP7="","",IF(BP7="-","【-】","【"&amp;SUBSTITUTE(TEXT(BP7,"#,##0.00"),"-","△")&amp;"】"))</f>
        <v>【707.33】</v>
      </c>
      <c r="BQ6" s="34">
        <f>IF(BQ7="",NA(),BQ7)</f>
        <v>94.82</v>
      </c>
      <c r="BR6" s="34">
        <f t="shared" ref="BR6:BZ6" si="8">IF(BR7="",NA(),BR7)</f>
        <v>96.23</v>
      </c>
      <c r="BS6" s="34">
        <f t="shared" si="8"/>
        <v>96.22</v>
      </c>
      <c r="BT6" s="34">
        <f t="shared" si="8"/>
        <v>96.98</v>
      </c>
      <c r="BU6" s="34">
        <f t="shared" si="8"/>
        <v>82.47</v>
      </c>
      <c r="BV6" s="34">
        <f t="shared" si="8"/>
        <v>89.94</v>
      </c>
      <c r="BW6" s="34">
        <f t="shared" si="8"/>
        <v>93.13</v>
      </c>
      <c r="BX6" s="34">
        <f t="shared" si="8"/>
        <v>94.38</v>
      </c>
      <c r="BY6" s="34">
        <f t="shared" si="8"/>
        <v>96.57</v>
      </c>
      <c r="BZ6" s="34">
        <f t="shared" si="8"/>
        <v>96.54</v>
      </c>
      <c r="CA6" s="33" t="str">
        <f>IF(CA7="","",IF(CA7="-","【-】","【"&amp;SUBSTITUTE(TEXT(CA7,"#,##0.00"),"-","△")&amp;"】"))</f>
        <v>【101.26】</v>
      </c>
      <c r="CB6" s="34">
        <f>IF(CB7="",NA(),CB7)</f>
        <v>214.5</v>
      </c>
      <c r="CC6" s="34">
        <f t="shared" ref="CC6:CK6" si="9">IF(CC7="",NA(),CC7)</f>
        <v>216.05</v>
      </c>
      <c r="CD6" s="34">
        <f t="shared" si="9"/>
        <v>211.27</v>
      </c>
      <c r="CE6" s="34">
        <f t="shared" si="9"/>
        <v>209.91</v>
      </c>
      <c r="CF6" s="34">
        <f t="shared" si="9"/>
        <v>247.56</v>
      </c>
      <c r="CG6" s="34">
        <f t="shared" si="9"/>
        <v>168.57</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97.6</v>
      </c>
      <c r="CY6" s="34">
        <f t="shared" ref="CY6:DG6" si="11">IF(CY7="",NA(),CY7)</f>
        <v>97.56</v>
      </c>
      <c r="CZ6" s="34">
        <f t="shared" si="11"/>
        <v>97.42</v>
      </c>
      <c r="DA6" s="34">
        <f t="shared" si="11"/>
        <v>97.35</v>
      </c>
      <c r="DB6" s="34">
        <f t="shared" si="11"/>
        <v>97.29</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42030</v>
      </c>
      <c r="D7" s="36">
        <v>47</v>
      </c>
      <c r="E7" s="36">
        <v>17</v>
      </c>
      <c r="F7" s="36">
        <v>1</v>
      </c>
      <c r="G7" s="36">
        <v>0</v>
      </c>
      <c r="H7" s="36" t="s">
        <v>110</v>
      </c>
      <c r="I7" s="36" t="s">
        <v>111</v>
      </c>
      <c r="J7" s="36" t="s">
        <v>112</v>
      </c>
      <c r="K7" s="36" t="s">
        <v>113</v>
      </c>
      <c r="L7" s="36" t="s">
        <v>114</v>
      </c>
      <c r="M7" s="36" t="s">
        <v>115</v>
      </c>
      <c r="N7" s="37" t="s">
        <v>116</v>
      </c>
      <c r="O7" s="37" t="s">
        <v>117</v>
      </c>
      <c r="P7" s="37">
        <v>99.29</v>
      </c>
      <c r="Q7" s="37">
        <v>76.13</v>
      </c>
      <c r="R7" s="37">
        <v>3834</v>
      </c>
      <c r="S7" s="37">
        <v>54873</v>
      </c>
      <c r="T7" s="37">
        <v>17.37</v>
      </c>
      <c r="U7" s="37">
        <v>3159.07</v>
      </c>
      <c r="V7" s="37">
        <v>54231</v>
      </c>
      <c r="W7" s="37">
        <v>11.55</v>
      </c>
      <c r="X7" s="37">
        <v>4695.32</v>
      </c>
      <c r="Y7" s="37">
        <v>50.99</v>
      </c>
      <c r="Z7" s="37">
        <v>56.48</v>
      </c>
      <c r="AA7" s="37">
        <v>58.16</v>
      </c>
      <c r="AB7" s="37">
        <v>60.45</v>
      </c>
      <c r="AC7" s="37">
        <v>60.85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1801.63</v>
      </c>
      <c r="BG7" s="37">
        <v>1797.54</v>
      </c>
      <c r="BH7" s="37">
        <v>1237.5</v>
      </c>
      <c r="BI7" s="37">
        <v>1151.82</v>
      </c>
      <c r="BJ7" s="37">
        <v>1077.53</v>
      </c>
      <c r="BK7" s="37">
        <v>885.97</v>
      </c>
      <c r="BL7" s="37">
        <v>854.16</v>
      </c>
      <c r="BM7" s="37">
        <v>848.31</v>
      </c>
      <c r="BN7" s="37">
        <v>774.99</v>
      </c>
      <c r="BO7" s="37">
        <v>799.41</v>
      </c>
      <c r="BP7" s="37">
        <v>707.33</v>
      </c>
      <c r="BQ7" s="37">
        <v>94.82</v>
      </c>
      <c r="BR7" s="37">
        <v>96.23</v>
      </c>
      <c r="BS7" s="37">
        <v>96.22</v>
      </c>
      <c r="BT7" s="37">
        <v>96.98</v>
      </c>
      <c r="BU7" s="37">
        <v>82.47</v>
      </c>
      <c r="BV7" s="37">
        <v>89.94</v>
      </c>
      <c r="BW7" s="37">
        <v>93.13</v>
      </c>
      <c r="BX7" s="37">
        <v>94.38</v>
      </c>
      <c r="BY7" s="37">
        <v>96.57</v>
      </c>
      <c r="BZ7" s="37">
        <v>96.54</v>
      </c>
      <c r="CA7" s="37">
        <v>101.26</v>
      </c>
      <c r="CB7" s="37">
        <v>214.5</v>
      </c>
      <c r="CC7" s="37">
        <v>216.05</v>
      </c>
      <c r="CD7" s="37">
        <v>211.27</v>
      </c>
      <c r="CE7" s="37">
        <v>209.91</v>
      </c>
      <c r="CF7" s="37">
        <v>247.56</v>
      </c>
      <c r="CG7" s="37">
        <v>168.57</v>
      </c>
      <c r="CH7" s="37">
        <v>167.97</v>
      </c>
      <c r="CI7" s="37">
        <v>165.45</v>
      </c>
      <c r="CJ7" s="37">
        <v>161.54</v>
      </c>
      <c r="CK7" s="37">
        <v>162.81</v>
      </c>
      <c r="CL7" s="37">
        <v>136.38999999999999</v>
      </c>
      <c r="CM7" s="37" t="s">
        <v>116</v>
      </c>
      <c r="CN7" s="37" t="s">
        <v>116</v>
      </c>
      <c r="CO7" s="37" t="s">
        <v>116</v>
      </c>
      <c r="CP7" s="37" t="s">
        <v>116</v>
      </c>
      <c r="CQ7" s="37" t="s">
        <v>116</v>
      </c>
      <c r="CR7" s="37">
        <v>64.12</v>
      </c>
      <c r="CS7" s="37">
        <v>64.87</v>
      </c>
      <c r="CT7" s="37">
        <v>65.62</v>
      </c>
      <c r="CU7" s="37">
        <v>64.67</v>
      </c>
      <c r="CV7" s="37">
        <v>64.959999999999994</v>
      </c>
      <c r="CW7" s="37">
        <v>60.13</v>
      </c>
      <c r="CX7" s="37">
        <v>97.6</v>
      </c>
      <c r="CY7" s="37">
        <v>97.56</v>
      </c>
      <c r="CZ7" s="37">
        <v>97.42</v>
      </c>
      <c r="DA7" s="37">
        <v>97.35</v>
      </c>
      <c r="DB7" s="37">
        <v>97.29</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2019-01-30T04:54:04Z</cp:lastPrinted>
  <dcterms:created xsi:type="dcterms:W3CDTF">2018-12-03T08:59:19Z</dcterms:created>
  <dcterms:modified xsi:type="dcterms:W3CDTF">2019-02-15T01:28:59Z</dcterms:modified>
  <cp:category/>
</cp:coreProperties>
</file>