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athens-2018\share\上下水道事業所\004総務係\001上下水共通\012_照会・回答\026公営企業に係る「経営比較分析表」の分析等\H30\"/>
    </mc:Choice>
  </mc:AlternateContent>
  <xr:revisionPtr revIDLastSave="0" documentId="13_ncr:1_{A419F3DD-DB70-4FD3-957D-CD6FB22C69F2}" xr6:coauthVersionLast="36" xr6:coauthVersionMax="36" xr10:uidLastSave="{00000000-0000-0000-0000-000000000000}"/>
  <workbookProtection workbookAlgorithmName="SHA-512" workbookHashValue="V/se9RE+4L4DPwopmrY2lO39CCiSom/tf0oiUY53MYHp/pu22ALnHgOWc06rXy9U6s7dKiWEWP1AXR1x/7Ov9w==" workbookSaltValue="r7JnmjRbjoxXATjzuBu/F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<sst xmlns="http://schemas.openxmlformats.org/spreadsheetml/2006/main" count="235" uniqueCount="122">
  <si>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</si>
  <si>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</si>
  <si>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</si>
  <si>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</si>
  <si>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</si>
  <si>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</si>
  <si>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</si>
  <si>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</si>
  <si>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</si>
  <si>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</si>
  <si>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</si>
  <si>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</si>
  <si>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</si>
  <si>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</si>
  <si>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</si>
  <si>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</si>
  <si>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</si>
  <si>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</si>
  <si>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</si>
  <si>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</si>
  <si>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</si>
  <si>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</si>
  <si>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</si>
  <si>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</si>
  <si>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</si>
  <si>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</si>
  <si>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</si>
  <si>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</si>
  <si>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</si>
  <si>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</si>
  <si>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</si>
  <si>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</si>
  <si>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</si>
  <si>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</si>
  <si>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</si>
  <si>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</si>
  <si>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</si>
  <si>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</si>
  <si>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</si>
  <si>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</si>
  <si>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</si>
  <si>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</si>
  <si>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</si>
  <si>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</si>
  <si>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</si>
  <si>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</si>
  <si>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</si>
  <si>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</si>
  <si>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</si>
  <si>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</si>
  <si>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</si>
  <si>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</si>
  <si>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</si>
  <si>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</si>
  <si>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</si>
  <si>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</si>
  <si>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</si>
  <si>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</si>
  <si>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</si>
  <si>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</si>
  <si>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</si>
  <si>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</si>
  <si>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</si>
  <si>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</si>
  <si>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</si>
  <si>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</si>
  <si>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</si>
  <si>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</si>
  <si>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</si>
  <si>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</si>
  <si>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</si>
  <si>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</si>
  <si>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</si>
  <si>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</si>
  <si>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</si>
  <si>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</si>
  <si>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</si>
  <si>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</si>
  <si>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</si>
  <si>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</si>
  <si>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</si>
  <si>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</si>
  <si>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</si>
  <si>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</si>
  <si>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</si>
  <si>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</si>
  <si>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</si>
  <si>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</si>
  <si>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</si>
  <si>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</si>
  <si>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</si>
  <si>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</si>
  <si>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</si>
  <si>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</si>
  <si>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</si>
  <si>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</si>
  <si>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</si>
  <si>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</si>
  <si>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</si>
  <si>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</si>
  <si>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</si>
  <si>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</si>
  <si>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</si>
  <si>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</si>
  <si>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</si>
  <si>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</si>
  <si>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</si>
  <si>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</si>
  <si>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</si>
  <si>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</si>
  <si>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</si>
  <si>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</si>
  <si>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</si>
  <si>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</si>
  <si>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</si>
  <si>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</si>
  <si>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</si>
  <si>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</si>
  <si>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</si>
  <si>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　有形固定資産減価償却率は、類似団体平均を下回っており、今後、更新時期を迎えることを見据え、処理場について、農山漁村地域整備交付金を活用し、平成28･29年度に機能診断を実施した。平成30年度には最適整備構想を策定し、計画的な維持管理に努め、老朽化対策を図る。
②③　該当指標無し。
</t>
    <rPh sb="3" eb="5">
      <t>ユウケイ</t>
    </rPh>
    <rPh sb="5" eb="7">
      <t>コテイ</t>
    </rPh>
    <rPh sb="7" eb="9">
      <t>シサン</t>
    </rPh>
    <rPh sb="9" eb="11">
      <t>ゲンカ</t>
    </rPh>
    <rPh sb="11" eb="13">
      <t>ショウキャク</t>
    </rPh>
    <rPh sb="13" eb="14">
      <t>リツ</t>
    </rPh>
    <rPh sb="45" eb="46">
      <t>ス</t>
    </rPh>
    <rPh sb="100" eb="102">
      <t>サイテキ</t>
    </rPh>
    <rPh sb="136" eb="138">
      <t>ガイトウ</t>
    </rPh>
    <rPh sb="138" eb="140">
      <t>シヒョウ</t>
    </rPh>
    <rPh sb="140" eb="141">
      <t>ナ</t>
    </rPh>
    <phoneticPr fontId="4"/>
  </si>
  <si>
    <t>①　経常収支比率は、前年度に引き続き類似団体平均を下回り、100％未満に留まっている。使用料収入が伸び悩む中、一般会計からの繰入金減等で、経営はさらに厳しい状態である。
②　累積欠損金比率は、類似団体平均を大きく上回っている。東日本大震災に伴う固定資産除却損が多額なため、使用料や一般会計からの繰入金の収入確保に努めているものの短期的な解消は難しい状況である。
③　流動比率は、類似団体平均を上回っているものの、前年度に引き続き100％未満に留まっている。使用料収入確保等の経営改善を図っていく必要がある。
④　企業債残高対事業規模比率は、前年度に引き続き類似団体平均を大きく上回っており、施設の計画的な更新に努める必要がある。
⑤　経費回収率は、類似団体平均を下回り100％未満に留まっている。今後、維持管理費や施設の計画的な更新による費用削減及び使用料収入確保等に努める必要がある。　
⑥　汚水処理原価は、類似団体平均を上回っており、今後、維持管理費や施設の計画的な更新による費用削減及び使用料収入の確保等に努める必要がある。
⑦　施設利用率及び⑧水洗化率は、前年度に引き続き類似団体平均を下回っており、喫緊の課題と考えられる使用料収入の確保について、戸別訪問等により接続の普及促進に努める必要がある。</t>
    <rPh sb="348" eb="349">
      <t>イマ</t>
    </rPh>
    <phoneticPr fontId="4"/>
  </si>
  <si>
    <t>　市内郊外の水田地帯である3地区の水質環境保全を目的に、1箇所ずつ処理場を整備済だが、面積が広大な一方、排水戸数が少ないため、投資した多額の経費の回収が困難な状況である。少しでも経営改善を図るため、償還方法の見直しや水洗化率の向上に努めている。
　また、今後の構想として、改築経費を含めた維持管理費と、公共下水道へ接続するための管渠敷設費を比較した結果、後者が将来的に安価である見通しとなったため、1箇所（薬師堂地区）を公共下水道に接続予定（平成37年度）とし、経営の健全性・効率性を高め、持続的な汚水処理システムの構築に努めていく。（平成30年10月使用料改定済）</t>
    <rPh sb="268" eb="270">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</si>
</sst>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6-40F8-83D3-12BBC02B41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F96-40F8-83D3-12BBC02B41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35.28</c:v>
                </c:pt>
                <c:pt idx="1">
                  <c:v>35.159999999999997</c:v>
                </c:pt>
                <c:pt idx="2">
                  <c:v>35.65</c:v>
                </c:pt>
                <c:pt idx="3">
                  <c:v>35.9</c:v>
                </c:pt>
                <c:pt idx="4">
                  <c:v>35.65</c:v>
                </c:pt>
              </c:numCache>
            </c:numRef>
          </c:val>
          <c:extLst>
            <c:ext xmlns:c16="http://schemas.microsoft.com/office/drawing/2014/chart" uri="{C3380CC4-5D6E-409C-BE32-E72D297353CC}">
              <c16:uniqueId val="{00000000-BF7C-475C-A706-8A1214DF97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BF7C-475C-A706-8A1214DF97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60.83</c:v>
                </c:pt>
                <c:pt idx="1">
                  <c:v>60.95</c:v>
                </c:pt>
                <c:pt idx="2">
                  <c:v>62.79</c:v>
                </c:pt>
                <c:pt idx="3">
                  <c:v>63.98</c:v>
                </c:pt>
                <c:pt idx="4">
                  <c:v>66.239999999999995</c:v>
                </c:pt>
              </c:numCache>
            </c:numRef>
          </c:val>
          <c:extLst>
            <c:ext xmlns:c16="http://schemas.microsoft.com/office/drawing/2014/chart" uri="{C3380CC4-5D6E-409C-BE32-E72D297353CC}">
              <c16:uniqueId val="{00000000-F3A7-4C28-A3D4-FA64F92CFD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F3A7-4C28-A3D4-FA64F92CFD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87.34</c:v>
                </c:pt>
                <c:pt idx="1">
                  <c:v>96.39</c:v>
                </c:pt>
                <c:pt idx="2">
                  <c:v>90.55</c:v>
                </c:pt>
                <c:pt idx="3">
                  <c:v>85.32</c:v>
                </c:pt>
                <c:pt idx="4">
                  <c:v>73.81</c:v>
                </c:pt>
              </c:numCache>
            </c:numRef>
          </c:val>
          <c:extLst>
            <c:ext xmlns:c16="http://schemas.microsoft.com/office/drawing/2014/chart" uri="{C3380CC4-5D6E-409C-BE32-E72D297353CC}">
              <c16:uniqueId val="{00000000-72A7-4B66-8400-C4126E286D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72A7-4B66-8400-C4126E286D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7.7</c:v>
                </c:pt>
                <c:pt idx="1">
                  <c:v>17.13</c:v>
                </c:pt>
                <c:pt idx="2">
                  <c:v>19.5</c:v>
                </c:pt>
                <c:pt idx="3">
                  <c:v>21.82</c:v>
                </c:pt>
                <c:pt idx="4">
                  <c:v>24.16</c:v>
                </c:pt>
              </c:numCache>
            </c:numRef>
          </c:val>
          <c:extLst>
            <c:ext xmlns:c16="http://schemas.microsoft.com/office/drawing/2014/chart" uri="{C3380CC4-5D6E-409C-BE32-E72D297353CC}">
              <c16:uniqueId val="{00000000-58A1-4BD9-B2DB-B349BCBCD5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58A1-4BD9-B2DB-B349BCBCD5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6B-434B-B288-7E6F84C1FB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86B-434B-B288-7E6F84C1FB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956.47</c:v>
                </c:pt>
                <c:pt idx="1">
                  <c:v>977.96</c:v>
                </c:pt>
                <c:pt idx="2">
                  <c:v>1047.73</c:v>
                </c:pt>
                <c:pt idx="3">
                  <c:v>1174.54</c:v>
                </c:pt>
                <c:pt idx="4">
                  <c:v>1384.48</c:v>
                </c:pt>
              </c:numCache>
            </c:numRef>
          </c:val>
          <c:extLst>
            <c:ext xmlns:c16="http://schemas.microsoft.com/office/drawing/2014/chart" uri="{C3380CC4-5D6E-409C-BE32-E72D297353CC}">
              <c16:uniqueId val="{00000000-092A-484B-89DC-E9B32B6C3F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092A-484B-89DC-E9B32B6C3F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178.39</c:v>
                </c:pt>
                <c:pt idx="1">
                  <c:v>69.83</c:v>
                </c:pt>
                <c:pt idx="2">
                  <c:v>50.94</c:v>
                </c:pt>
                <c:pt idx="3">
                  <c:v>57.7</c:v>
                </c:pt>
                <c:pt idx="4">
                  <c:v>59.11</c:v>
                </c:pt>
              </c:numCache>
            </c:numRef>
          </c:val>
          <c:extLst>
            <c:ext xmlns:c16="http://schemas.microsoft.com/office/drawing/2014/chart" uri="{C3380CC4-5D6E-409C-BE32-E72D297353CC}">
              <c16:uniqueId val="{00000000-2D2E-4FB6-AD8C-ADEA3FB23E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2D2E-4FB6-AD8C-ADEA3FB23E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7334.97</c:v>
                </c:pt>
                <c:pt idx="1">
                  <c:v>6644.55</c:v>
                </c:pt>
                <c:pt idx="2">
                  <c:v>6283.36</c:v>
                </c:pt>
                <c:pt idx="3">
                  <c:v>8615.85</c:v>
                </c:pt>
                <c:pt idx="4">
                  <c:v>8283.23</c:v>
                </c:pt>
              </c:numCache>
            </c:numRef>
          </c:val>
          <c:extLst>
            <c:ext xmlns:c16="http://schemas.microsoft.com/office/drawing/2014/chart" uri="{C3380CC4-5D6E-409C-BE32-E72D297353CC}">
              <c16:uniqueId val="{00000000-CDA0-47E0-933D-CE616519D6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CDA0-47E0-933D-CE616519D6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21.84</c:v>
                </c:pt>
                <c:pt idx="1">
                  <c:v>21.75</c:v>
                </c:pt>
                <c:pt idx="2">
                  <c:v>66.87</c:v>
                </c:pt>
                <c:pt idx="3">
                  <c:v>47.05</c:v>
                </c:pt>
                <c:pt idx="4">
                  <c:v>33.5</c:v>
                </c:pt>
              </c:numCache>
            </c:numRef>
          </c:val>
          <c:extLst>
            <c:ext xmlns:c16="http://schemas.microsoft.com/office/drawing/2014/chart" uri="{C3380CC4-5D6E-409C-BE32-E72D297353CC}">
              <c16:uniqueId val="{00000000-4DFE-49BA-BD4E-96244FA3FA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4DFE-49BA-BD4E-96244FA3FA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719.28</c:v>
                </c:pt>
                <c:pt idx="1">
                  <c:v>723.29</c:v>
                </c:pt>
                <c:pt idx="2">
                  <c:v>236.1</c:v>
                </c:pt>
                <c:pt idx="3">
                  <c:v>335.44</c:v>
                </c:pt>
                <c:pt idx="4">
                  <c:v>472.07</c:v>
                </c:pt>
              </c:numCache>
            </c:numRef>
          </c:val>
          <c:extLst>
            <c:ext xmlns:c16="http://schemas.microsoft.com/office/drawing/2014/chart" uri="{C3380CC4-5D6E-409C-BE32-E72D297353CC}">
              <c16:uniqueId val="{00000000-C157-4E04-92C0-8B0297D47A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C157-4E04-92C0-8B0297D47A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宮城県　白石市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3"/>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tr">
        <f>データ!$M$6</f>
        <v>非設置</v>
      </c>
      <c r="AE8" s="85"/>
      <c r="AF8" s="85"/>
      <c r="AG8" s="85"/>
      <c r="AH8" s="85"/>
      <c r="AI8" s="85"/>
      <c r="AJ8" s="85"/>
      <c r="AK8" s="3"/>
      <c r="AL8" s="79">
        <f>データ!S6</f>
        <v>34718</v>
      </c>
      <c r="AM8" s="79"/>
      <c r="AN8" s="79"/>
      <c r="AO8" s="79"/>
      <c r="AP8" s="79"/>
      <c r="AQ8" s="79"/>
      <c r="AR8" s="79"/>
      <c r="AS8" s="79"/>
      <c r="AT8" s="78">
        <f>データ!T6</f>
        <v>286.48</v>
      </c>
      <c r="AU8" s="78"/>
      <c r="AV8" s="78"/>
      <c r="AW8" s="78"/>
      <c r="AX8" s="78"/>
      <c r="AY8" s="78"/>
      <c r="AZ8" s="78"/>
      <c r="BA8" s="78"/>
      <c r="BB8" s="78">
        <f>データ!U6</f>
        <v>121.19</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3"/>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3"/>
      <c r="BK9" s="3"/>
      <c r="BL9" s="76" t="s">
        <v>20</v>
      </c>
      <c r="BM9" s="77"/>
      <c r="BN9" s="10" t="s">
        <v>21</v>
      </c>
      <c r="BO9" s="11"/>
      <c r="BP9" s="11"/>
      <c r="BQ9" s="11"/>
      <c r="BR9" s="11"/>
      <c r="BS9" s="11"/>
      <c r="BT9" s="11"/>
      <c r="BU9" s="11"/>
      <c r="BV9" s="11"/>
      <c r="BW9" s="11"/>
      <c r="BX9" s="11"/>
      <c r="BY9" s="12"/>
    </row>
    <row r="10" spans="1:78" ht="18.75" customHeight="1" x14ac:dyDescent="0.15">
      <c r="A10" s="2"/>
      <c r="B10" s="78" t="str">
        <f>データ!N6</f>
        <v>-</v>
      </c>
      <c r="C10" s="78"/>
      <c r="D10" s="78"/>
      <c r="E10" s="78"/>
      <c r="F10" s="78"/>
      <c r="G10" s="78"/>
      <c r="H10" s="78"/>
      <c r="I10" s="78">
        <f>データ!O6</f>
        <v>48.41</v>
      </c>
      <c r="J10" s="78"/>
      <c r="K10" s="78"/>
      <c r="L10" s="78"/>
      <c r="M10" s="78"/>
      <c r="N10" s="78"/>
      <c r="O10" s="78"/>
      <c r="P10" s="78">
        <f>データ!P6</f>
        <v>5.38</v>
      </c>
      <c r="Q10" s="78"/>
      <c r="R10" s="78"/>
      <c r="S10" s="78"/>
      <c r="T10" s="78"/>
      <c r="U10" s="78"/>
      <c r="V10" s="78"/>
      <c r="W10" s="78">
        <f>データ!Q6</f>
        <v>96.28</v>
      </c>
      <c r="X10" s="78"/>
      <c r="Y10" s="78"/>
      <c r="Z10" s="78"/>
      <c r="AA10" s="78"/>
      <c r="AB10" s="78"/>
      <c r="AC10" s="78"/>
      <c r="AD10" s="79">
        <f>データ!R6</f>
        <v>3132</v>
      </c>
      <c r="AE10" s="79"/>
      <c r="AF10" s="79"/>
      <c r="AG10" s="79"/>
      <c r="AH10" s="79"/>
      <c r="AI10" s="79"/>
      <c r="AJ10" s="79"/>
      <c r="AK10" s="2"/>
      <c r="AL10" s="79">
        <f>データ!V6</f>
        <v>1860</v>
      </c>
      <c r="AM10" s="79"/>
      <c r="AN10" s="79"/>
      <c r="AO10" s="79"/>
      <c r="AP10" s="79"/>
      <c r="AQ10" s="79"/>
      <c r="AR10" s="79"/>
      <c r="AS10" s="79"/>
      <c r="AT10" s="78">
        <f>データ!W6</f>
        <v>2.5099999999999998</v>
      </c>
      <c r="AU10" s="78"/>
      <c r="AV10" s="78"/>
      <c r="AW10" s="78"/>
      <c r="AX10" s="78"/>
      <c r="AY10" s="78"/>
      <c r="AZ10" s="78"/>
      <c r="BA10" s="78"/>
      <c r="BB10" s="78">
        <f>データ!X6</f>
        <v>741.04</v>
      </c>
      <c r="BC10" s="78"/>
      <c r="BD10" s="78"/>
      <c r="BE10" s="78"/>
      <c r="BF10" s="78"/>
      <c r="BG10" s="78"/>
      <c r="BH10" s="78"/>
      <c r="BI10" s="78"/>
      <c r="BJ10" s="2"/>
      <c r="BK10" s="2"/>
      <c r="BL10" s="80" t="s">
        <v>22</v>
      </c>
      <c r="BM10" s="8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5" t="s">
        <v>26</v>
      </c>
      <c r="BM14" s="56"/>
      <c r="BN14" s="56"/>
      <c r="BO14" s="56"/>
      <c r="BP14" s="56"/>
      <c r="BQ14" s="56"/>
      <c r="BR14" s="56"/>
      <c r="BS14" s="56"/>
      <c r="BT14" s="56"/>
      <c r="BU14" s="56"/>
      <c r="BV14" s="56"/>
      <c r="BW14" s="56"/>
      <c r="BX14" s="56"/>
      <c r="BY14" s="56"/>
      <c r="BZ14" s="57"/>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31</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119</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8"/>
      <c r="BM60" s="49"/>
      <c r="BN60" s="49"/>
      <c r="BO60" s="49"/>
      <c r="BP60" s="49"/>
      <c r="BQ60" s="49"/>
      <c r="BR60" s="49"/>
      <c r="BS60" s="49"/>
      <c r="BT60" s="49"/>
      <c r="BU60" s="49"/>
      <c r="BV60" s="49"/>
      <c r="BW60" s="49"/>
      <c r="BX60" s="49"/>
      <c r="BY60" s="49"/>
      <c r="BZ60" s="50"/>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Pb1XAhO9ef+84TtlcNiEuOzrYj85tygsuR8TtshayNG/dRhIpbDaiSE6EMxb422bG+0zZ1Shq7dcSWpU+Kt5HA==" saltValue="2AlrxW/5ZQCNnzgfeaht3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36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66</v>
      </c>
      <c r="B4" s="30"/>
      <c r="C4" s="30"/>
      <c r="D4" s="30"/>
      <c r="E4" s="30"/>
      <c r="F4" s="30"/>
      <c r="G4" s="30"/>
      <c r="H4" s="92"/>
      <c r="I4" s="93"/>
      <c r="J4" s="93"/>
      <c r="K4" s="93"/>
      <c r="L4" s="93"/>
      <c r="M4" s="93"/>
      <c r="N4" s="93"/>
      <c r="O4" s="93"/>
      <c r="P4" s="93"/>
      <c r="Q4" s="93"/>
      <c r="R4" s="93"/>
      <c r="S4" s="93"/>
      <c r="T4" s="93"/>
      <c r="U4" s="93"/>
      <c r="V4" s="93"/>
      <c r="W4" s="93"/>
      <c r="X4" s="94"/>
      <c r="Y4" s="88" t="s">
        <v>67</v>
      </c>
      <c r="Z4" s="88"/>
      <c r="AA4" s="88"/>
      <c r="AB4" s="88"/>
      <c r="AC4" s="88"/>
      <c r="AD4" s="88"/>
      <c r="AE4" s="88"/>
      <c r="AF4" s="88"/>
      <c r="AG4" s="88"/>
      <c r="AH4" s="88"/>
      <c r="AI4" s="88"/>
      <c r="AJ4" s="88" t="s">
        <v>68</v>
      </c>
      <c r="AK4" s="88"/>
      <c r="AL4" s="88"/>
      <c r="AM4" s="88"/>
      <c r="AN4" s="88"/>
      <c r="AO4" s="88"/>
      <c r="AP4" s="88"/>
      <c r="AQ4" s="88"/>
      <c r="AR4" s="88"/>
      <c r="AS4" s="88"/>
      <c r="AT4" s="88"/>
      <c r="AU4" s="88" t="s">
        <v>69</v>
      </c>
      <c r="AV4" s="88"/>
      <c r="AW4" s="88"/>
      <c r="AX4" s="88"/>
      <c r="AY4" s="88"/>
      <c r="AZ4" s="88"/>
      <c r="BA4" s="88"/>
      <c r="BB4" s="88"/>
      <c r="BC4" s="88"/>
      <c r="BD4" s="88"/>
      <c r="BE4" s="88"/>
      <c r="BF4" s="88" t="s">
        <v>70</v>
      </c>
      <c r="BG4" s="88"/>
      <c r="BH4" s="88"/>
      <c r="BI4" s="88"/>
      <c r="BJ4" s="88"/>
      <c r="BK4" s="88"/>
      <c r="BL4" s="88"/>
      <c r="BM4" s="88"/>
      <c r="BN4" s="88"/>
      <c r="BO4" s="88"/>
      <c r="BP4" s="88"/>
      <c r="BQ4" s="88" t="s">
        <v>71</v>
      </c>
      <c r="BR4" s="88"/>
      <c r="BS4" s="88"/>
      <c r="BT4" s="88"/>
      <c r="BU4" s="88"/>
      <c r="BV4" s="88"/>
      <c r="BW4" s="88"/>
      <c r="BX4" s="88"/>
      <c r="BY4" s="88"/>
      <c r="BZ4" s="88"/>
      <c r="CA4" s="88"/>
      <c r="CB4" s="88" t="s">
        <v>72</v>
      </c>
      <c r="CC4" s="88"/>
      <c r="CD4" s="88"/>
      <c r="CE4" s="88"/>
      <c r="CF4" s="88"/>
      <c r="CG4" s="88"/>
      <c r="CH4" s="88"/>
      <c r="CI4" s="88"/>
      <c r="CJ4" s="88"/>
      <c r="CK4" s="88"/>
      <c r="CL4" s="88"/>
      <c r="CM4" s="88" t="s">
        <v>73</v>
      </c>
      <c r="CN4" s="88"/>
      <c r="CO4" s="88"/>
      <c r="CP4" s="88"/>
      <c r="CQ4" s="88"/>
      <c r="CR4" s="88"/>
      <c r="CS4" s="88"/>
      <c r="CT4" s="88"/>
      <c r="CU4" s="88"/>
      <c r="CV4" s="88"/>
      <c r="CW4" s="88"/>
      <c r="CX4" s="88" t="s">
        <v>74</v>
      </c>
      <c r="CY4" s="88"/>
      <c r="CZ4" s="88"/>
      <c r="DA4" s="88"/>
      <c r="DB4" s="88"/>
      <c r="DC4" s="88"/>
      <c r="DD4" s="88"/>
      <c r="DE4" s="88"/>
      <c r="DF4" s="88"/>
      <c r="DG4" s="88"/>
      <c r="DH4" s="88"/>
      <c r="DI4" s="88" t="s">
        <v>75</v>
      </c>
      <c r="DJ4" s="88"/>
      <c r="DK4" s="88"/>
      <c r="DL4" s="88"/>
      <c r="DM4" s="88"/>
      <c r="DN4" s="88"/>
      <c r="DO4" s="88"/>
      <c r="DP4" s="88"/>
      <c r="DQ4" s="88"/>
      <c r="DR4" s="88"/>
      <c r="DS4" s="88"/>
      <c r="DT4" s="88" t="s">
        <v>76</v>
      </c>
      <c r="DU4" s="88"/>
      <c r="DV4" s="88"/>
      <c r="DW4" s="88"/>
      <c r="DX4" s="88"/>
      <c r="DY4" s="88"/>
      <c r="DZ4" s="88"/>
      <c r="EA4" s="88"/>
      <c r="EB4" s="88"/>
      <c r="EC4" s="88"/>
      <c r="ED4" s="88"/>
      <c r="EE4" s="88" t="s">
        <v>77</v>
      </c>
      <c r="EF4" s="88"/>
      <c r="EG4" s="88"/>
      <c r="EH4" s="88"/>
      <c r="EI4" s="88"/>
      <c r="EJ4" s="88"/>
      <c r="EK4" s="88"/>
      <c r="EL4" s="88"/>
      <c r="EM4" s="88"/>
      <c r="EN4" s="88"/>
      <c r="EO4" s="88"/>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42064</v>
      </c>
      <c r="D6" s="33">
        <f t="shared" si="3"/>
        <v>46</v>
      </c>
      <c r="E6" s="33">
        <f t="shared" si="3"/>
        <v>17</v>
      </c>
      <c r="F6" s="33">
        <f t="shared" si="3"/>
        <v>5</v>
      </c>
      <c r="G6" s="33">
        <f t="shared" si="3"/>
        <v>0</v>
      </c>
      <c r="H6" s="33" t="str">
        <f t="shared" si="3"/>
        <v>宮城県　白石市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48.41</v>
      </c>
      <c r="P6" s="34">
        <f t="shared" si="3"/>
        <v>5.38</v>
      </c>
      <c r="Q6" s="34">
        <f t="shared" si="3"/>
        <v>96.28</v>
      </c>
      <c r="R6" s="34">
        <f t="shared" si="3"/>
        <v>3132</v>
      </c>
      <c r="S6" s="34">
        <f t="shared" si="3"/>
        <v>34718</v>
      </c>
      <c r="T6" s="34">
        <f t="shared" si="3"/>
        <v>286.48</v>
      </c>
      <c r="U6" s="34">
        <f t="shared" si="3"/>
        <v>121.19</v>
      </c>
      <c r="V6" s="34">
        <f t="shared" si="3"/>
        <v>1860</v>
      </c>
      <c r="W6" s="34">
        <f t="shared" si="3"/>
        <v>2.5099999999999998</v>
      </c>
      <c r="X6" s="34">
        <f t="shared" si="3"/>
        <v>741.04</v>
      </c>
      <c r="Y6" s="35">
        <f>IF(Y7="",NA(),Y7)</f>
        <v>87.34</v>
      </c>
      <c r="Z6" s="35">
        <f t="shared" ref="Z6:AH6" si="4">IF(Z7="",NA(),Z7)</f>
        <v>96.39</v>
      </c>
      <c r="AA6" s="35">
        <f t="shared" si="4"/>
        <v>90.55</v>
      </c>
      <c r="AB6" s="35">
        <f t="shared" si="4"/>
        <v>85.32</v>
      </c>
      <c r="AC6" s="35">
        <f t="shared" si="4"/>
        <v>73.81</v>
      </c>
      <c r="AD6" s="35">
        <f t="shared" si="4"/>
        <v>93.62</v>
      </c>
      <c r="AE6" s="35">
        <f t="shared" si="4"/>
        <v>97.53</v>
      </c>
      <c r="AF6" s="35">
        <f t="shared" si="4"/>
        <v>99.64</v>
      </c>
      <c r="AG6" s="35">
        <f t="shared" si="4"/>
        <v>99.66</v>
      </c>
      <c r="AH6" s="35">
        <f t="shared" si="4"/>
        <v>100.95</v>
      </c>
      <c r="AI6" s="34" t="str">
        <f>IF(AI7="","",IF(AI7="-","【-】","【"&amp;SUBSTITUTE(TEXT(AI7,"#,##0.00"),"-","△")&amp;"】"))</f>
        <v>【100.96】</v>
      </c>
      <c r="AJ6" s="35">
        <f>IF(AJ7="",NA(),AJ7)</f>
        <v>956.47</v>
      </c>
      <c r="AK6" s="35">
        <f t="shared" ref="AK6:AS6" si="5">IF(AK7="",NA(),AK7)</f>
        <v>977.96</v>
      </c>
      <c r="AL6" s="35">
        <f t="shared" si="5"/>
        <v>1047.73</v>
      </c>
      <c r="AM6" s="35">
        <f t="shared" si="5"/>
        <v>1174.54</v>
      </c>
      <c r="AN6" s="35">
        <f t="shared" si="5"/>
        <v>1384.48</v>
      </c>
      <c r="AO6" s="35">
        <f t="shared" si="5"/>
        <v>280.08</v>
      </c>
      <c r="AP6" s="35">
        <f t="shared" si="5"/>
        <v>223.09</v>
      </c>
      <c r="AQ6" s="35">
        <f t="shared" si="5"/>
        <v>214.61</v>
      </c>
      <c r="AR6" s="35">
        <f t="shared" si="5"/>
        <v>225.39</v>
      </c>
      <c r="AS6" s="35">
        <f t="shared" si="5"/>
        <v>224.04</v>
      </c>
      <c r="AT6" s="34" t="str">
        <f>IF(AT7="","",IF(AT7="-","【-】","【"&amp;SUBSTITUTE(TEXT(AT7,"#,##0.00"),"-","△")&amp;"】"))</f>
        <v>【198.51】</v>
      </c>
      <c r="AU6" s="35">
        <f>IF(AU7="",NA(),AU7)</f>
        <v>178.39</v>
      </c>
      <c r="AV6" s="35">
        <f t="shared" ref="AV6:BD6" si="6">IF(AV7="",NA(),AV7)</f>
        <v>69.83</v>
      </c>
      <c r="AW6" s="35">
        <f t="shared" si="6"/>
        <v>50.94</v>
      </c>
      <c r="AX6" s="35">
        <f t="shared" si="6"/>
        <v>57.7</v>
      </c>
      <c r="AY6" s="35">
        <f t="shared" si="6"/>
        <v>59.11</v>
      </c>
      <c r="AZ6" s="35">
        <f t="shared" si="6"/>
        <v>124.2</v>
      </c>
      <c r="BA6" s="35">
        <f t="shared" si="6"/>
        <v>33.03</v>
      </c>
      <c r="BB6" s="35">
        <f t="shared" si="6"/>
        <v>29.45</v>
      </c>
      <c r="BC6" s="35">
        <f t="shared" si="6"/>
        <v>31.84</v>
      </c>
      <c r="BD6" s="35">
        <f t="shared" si="6"/>
        <v>29.91</v>
      </c>
      <c r="BE6" s="34" t="str">
        <f>IF(BE7="","",IF(BE7="-","【-】","【"&amp;SUBSTITUTE(TEXT(BE7,"#,##0.00"),"-","△")&amp;"】"))</f>
        <v>【32.86】</v>
      </c>
      <c r="BF6" s="35">
        <f>IF(BF7="",NA(),BF7)</f>
        <v>7334.97</v>
      </c>
      <c r="BG6" s="35">
        <f t="shared" ref="BG6:BO6" si="7">IF(BG7="",NA(),BG7)</f>
        <v>6644.55</v>
      </c>
      <c r="BH6" s="35">
        <f t="shared" si="7"/>
        <v>6283.36</v>
      </c>
      <c r="BI6" s="35">
        <f t="shared" si="7"/>
        <v>8615.85</v>
      </c>
      <c r="BJ6" s="35">
        <f t="shared" si="7"/>
        <v>8283.23</v>
      </c>
      <c r="BK6" s="35">
        <f t="shared" si="7"/>
        <v>1126.77</v>
      </c>
      <c r="BL6" s="35">
        <f t="shared" si="7"/>
        <v>1044.8</v>
      </c>
      <c r="BM6" s="35">
        <f t="shared" si="7"/>
        <v>1081.8</v>
      </c>
      <c r="BN6" s="35">
        <f t="shared" si="7"/>
        <v>974.93</v>
      </c>
      <c r="BO6" s="35">
        <f t="shared" si="7"/>
        <v>855.8</v>
      </c>
      <c r="BP6" s="34" t="str">
        <f>IF(BP7="","",IF(BP7="-","【-】","【"&amp;SUBSTITUTE(TEXT(BP7,"#,##0.00"),"-","△")&amp;"】"))</f>
        <v>【814.89】</v>
      </c>
      <c r="BQ6" s="35">
        <f>IF(BQ7="",NA(),BQ7)</f>
        <v>21.84</v>
      </c>
      <c r="BR6" s="35">
        <f t="shared" ref="BR6:BZ6" si="8">IF(BR7="",NA(),BR7)</f>
        <v>21.75</v>
      </c>
      <c r="BS6" s="35">
        <f t="shared" si="8"/>
        <v>66.87</v>
      </c>
      <c r="BT6" s="35">
        <f t="shared" si="8"/>
        <v>47.05</v>
      </c>
      <c r="BU6" s="35">
        <f t="shared" si="8"/>
        <v>33.5</v>
      </c>
      <c r="BV6" s="35">
        <f t="shared" si="8"/>
        <v>50.9</v>
      </c>
      <c r="BW6" s="35">
        <f t="shared" si="8"/>
        <v>50.82</v>
      </c>
      <c r="BX6" s="35">
        <f t="shared" si="8"/>
        <v>52.19</v>
      </c>
      <c r="BY6" s="35">
        <f t="shared" si="8"/>
        <v>55.32</v>
      </c>
      <c r="BZ6" s="35">
        <f t="shared" si="8"/>
        <v>59.8</v>
      </c>
      <c r="CA6" s="34" t="str">
        <f>IF(CA7="","",IF(CA7="-","【-】","【"&amp;SUBSTITUTE(TEXT(CA7,"#,##0.00"),"-","△")&amp;"】"))</f>
        <v>【60.64】</v>
      </c>
      <c r="CB6" s="35">
        <f>IF(CB7="",NA(),CB7)</f>
        <v>719.28</v>
      </c>
      <c r="CC6" s="35">
        <f t="shared" ref="CC6:CK6" si="9">IF(CC7="",NA(),CC7)</f>
        <v>723.29</v>
      </c>
      <c r="CD6" s="35">
        <f t="shared" si="9"/>
        <v>236.1</v>
      </c>
      <c r="CE6" s="35">
        <f t="shared" si="9"/>
        <v>335.44</v>
      </c>
      <c r="CF6" s="35">
        <f t="shared" si="9"/>
        <v>472.07</v>
      </c>
      <c r="CG6" s="35">
        <f t="shared" si="9"/>
        <v>293.27</v>
      </c>
      <c r="CH6" s="35">
        <f t="shared" si="9"/>
        <v>300.52</v>
      </c>
      <c r="CI6" s="35">
        <f t="shared" si="9"/>
        <v>296.14</v>
      </c>
      <c r="CJ6" s="35">
        <f t="shared" si="9"/>
        <v>283.17</v>
      </c>
      <c r="CK6" s="35">
        <f t="shared" si="9"/>
        <v>263.76</v>
      </c>
      <c r="CL6" s="34" t="str">
        <f>IF(CL7="","",IF(CL7="-","【-】","【"&amp;SUBSTITUTE(TEXT(CL7,"#,##0.00"),"-","△")&amp;"】"))</f>
        <v>【255.52】</v>
      </c>
      <c r="CM6" s="35">
        <f>IF(CM7="",NA(),CM7)</f>
        <v>35.28</v>
      </c>
      <c r="CN6" s="35">
        <f t="shared" ref="CN6:CV6" si="10">IF(CN7="",NA(),CN7)</f>
        <v>35.159999999999997</v>
      </c>
      <c r="CO6" s="35">
        <f t="shared" si="10"/>
        <v>35.65</v>
      </c>
      <c r="CP6" s="35">
        <f t="shared" si="10"/>
        <v>35.9</v>
      </c>
      <c r="CQ6" s="35">
        <f t="shared" si="10"/>
        <v>35.65</v>
      </c>
      <c r="CR6" s="35">
        <f t="shared" si="10"/>
        <v>53.78</v>
      </c>
      <c r="CS6" s="35">
        <f t="shared" si="10"/>
        <v>53.24</v>
      </c>
      <c r="CT6" s="35">
        <f t="shared" si="10"/>
        <v>52.31</v>
      </c>
      <c r="CU6" s="35">
        <f t="shared" si="10"/>
        <v>60.65</v>
      </c>
      <c r="CV6" s="35">
        <f t="shared" si="10"/>
        <v>51.75</v>
      </c>
      <c r="CW6" s="34" t="str">
        <f>IF(CW7="","",IF(CW7="-","【-】","【"&amp;SUBSTITUTE(TEXT(CW7,"#,##0.00"),"-","△")&amp;"】"))</f>
        <v>【52.49】</v>
      </c>
      <c r="CX6" s="35">
        <f>IF(CX7="",NA(),CX7)</f>
        <v>60.83</v>
      </c>
      <c r="CY6" s="35">
        <f t="shared" ref="CY6:DG6" si="11">IF(CY7="",NA(),CY7)</f>
        <v>60.95</v>
      </c>
      <c r="CZ6" s="35">
        <f t="shared" si="11"/>
        <v>62.79</v>
      </c>
      <c r="DA6" s="35">
        <f t="shared" si="11"/>
        <v>63.98</v>
      </c>
      <c r="DB6" s="35">
        <f t="shared" si="11"/>
        <v>66.239999999999995</v>
      </c>
      <c r="DC6" s="35">
        <f t="shared" si="11"/>
        <v>84.06</v>
      </c>
      <c r="DD6" s="35">
        <f t="shared" si="11"/>
        <v>84.07</v>
      </c>
      <c r="DE6" s="35">
        <f t="shared" si="11"/>
        <v>84.32</v>
      </c>
      <c r="DF6" s="35">
        <f t="shared" si="11"/>
        <v>84.58</v>
      </c>
      <c r="DG6" s="35">
        <f t="shared" si="11"/>
        <v>84.84</v>
      </c>
      <c r="DH6" s="34" t="str">
        <f>IF(DH7="","",IF(DH7="-","【-】","【"&amp;SUBSTITUTE(TEXT(DH7,"#,##0.00"),"-","△")&amp;"】"))</f>
        <v>【85.49】</v>
      </c>
      <c r="DI6" s="35">
        <f>IF(DI7="",NA(),DI7)</f>
        <v>7.7</v>
      </c>
      <c r="DJ6" s="35">
        <f t="shared" ref="DJ6:DR6" si="12">IF(DJ7="",NA(),DJ7)</f>
        <v>17.13</v>
      </c>
      <c r="DK6" s="35">
        <f t="shared" si="12"/>
        <v>19.5</v>
      </c>
      <c r="DL6" s="35">
        <f t="shared" si="12"/>
        <v>21.82</v>
      </c>
      <c r="DM6" s="35">
        <f t="shared" si="12"/>
        <v>24.16</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42064</v>
      </c>
      <c r="D7" s="37">
        <v>46</v>
      </c>
      <c r="E7" s="37">
        <v>17</v>
      </c>
      <c r="F7" s="37">
        <v>5</v>
      </c>
      <c r="G7" s="37">
        <v>0</v>
      </c>
      <c r="H7" s="37" t="s">
        <v>107</v>
      </c>
      <c r="I7" s="37" t="s">
        <v>108</v>
      </c>
      <c r="J7" s="37" t="s">
        <v>109</v>
      </c>
      <c r="K7" s="37" t="s">
        <v>110</v>
      </c>
      <c r="L7" s="37" t="s">
        <v>111</v>
      </c>
      <c r="M7" s="37" t="s">
        <v>112</v>
      </c>
      <c r="N7" s="38" t="s">
        <v>113</v>
      </c>
      <c r="O7" s="38">
        <v>48.41</v>
      </c>
      <c r="P7" s="38">
        <v>5.38</v>
      </c>
      <c r="Q7" s="38">
        <v>96.28</v>
      </c>
      <c r="R7" s="38">
        <v>3132</v>
      </c>
      <c r="S7" s="38">
        <v>34718</v>
      </c>
      <c r="T7" s="38">
        <v>286.48</v>
      </c>
      <c r="U7" s="38">
        <v>121.19</v>
      </c>
      <c r="V7" s="38">
        <v>1860</v>
      </c>
      <c r="W7" s="38">
        <v>2.5099999999999998</v>
      </c>
      <c r="X7" s="38">
        <v>741.04</v>
      </c>
      <c r="Y7" s="38">
        <v>87.34</v>
      </c>
      <c r="Z7" s="38">
        <v>96.39</v>
      </c>
      <c r="AA7" s="38">
        <v>90.55</v>
      </c>
      <c r="AB7" s="38">
        <v>85.32</v>
      </c>
      <c r="AC7" s="38">
        <v>73.81</v>
      </c>
      <c r="AD7" s="38">
        <v>93.62</v>
      </c>
      <c r="AE7" s="38">
        <v>97.53</v>
      </c>
      <c r="AF7" s="38">
        <v>99.64</v>
      </c>
      <c r="AG7" s="38">
        <v>99.66</v>
      </c>
      <c r="AH7" s="38">
        <v>100.95</v>
      </c>
      <c r="AI7" s="38">
        <v>100.96</v>
      </c>
      <c r="AJ7" s="38">
        <v>956.47</v>
      </c>
      <c r="AK7" s="38">
        <v>977.96</v>
      </c>
      <c r="AL7" s="38">
        <v>1047.73</v>
      </c>
      <c r="AM7" s="38">
        <v>1174.54</v>
      </c>
      <c r="AN7" s="38">
        <v>1384.48</v>
      </c>
      <c r="AO7" s="38">
        <v>280.08</v>
      </c>
      <c r="AP7" s="38">
        <v>223.09</v>
      </c>
      <c r="AQ7" s="38">
        <v>214.61</v>
      </c>
      <c r="AR7" s="38">
        <v>225.39</v>
      </c>
      <c r="AS7" s="38">
        <v>224.04</v>
      </c>
      <c r="AT7" s="38">
        <v>198.51</v>
      </c>
      <c r="AU7" s="38">
        <v>178.39</v>
      </c>
      <c r="AV7" s="38">
        <v>69.83</v>
      </c>
      <c r="AW7" s="38">
        <v>50.94</v>
      </c>
      <c r="AX7" s="38">
        <v>57.7</v>
      </c>
      <c r="AY7" s="38">
        <v>59.11</v>
      </c>
      <c r="AZ7" s="38">
        <v>124.2</v>
      </c>
      <c r="BA7" s="38">
        <v>33.03</v>
      </c>
      <c r="BB7" s="38">
        <v>29.45</v>
      </c>
      <c r="BC7" s="38">
        <v>31.84</v>
      </c>
      <c r="BD7" s="38">
        <v>29.91</v>
      </c>
      <c r="BE7" s="38">
        <v>32.86</v>
      </c>
      <c r="BF7" s="38">
        <v>7334.97</v>
      </c>
      <c r="BG7" s="38">
        <v>6644.55</v>
      </c>
      <c r="BH7" s="38">
        <v>6283.36</v>
      </c>
      <c r="BI7" s="38">
        <v>8615.85</v>
      </c>
      <c r="BJ7" s="38">
        <v>8283.23</v>
      </c>
      <c r="BK7" s="38">
        <v>1126.77</v>
      </c>
      <c r="BL7" s="38">
        <v>1044.8</v>
      </c>
      <c r="BM7" s="38">
        <v>1081.8</v>
      </c>
      <c r="BN7" s="38">
        <v>974.93</v>
      </c>
      <c r="BO7" s="38">
        <v>855.8</v>
      </c>
      <c r="BP7" s="38">
        <v>814.89</v>
      </c>
      <c r="BQ7" s="38">
        <v>21.84</v>
      </c>
      <c r="BR7" s="38">
        <v>21.75</v>
      </c>
      <c r="BS7" s="38">
        <v>66.87</v>
      </c>
      <c r="BT7" s="38">
        <v>47.05</v>
      </c>
      <c r="BU7" s="38">
        <v>33.5</v>
      </c>
      <c r="BV7" s="38">
        <v>50.9</v>
      </c>
      <c r="BW7" s="38">
        <v>50.82</v>
      </c>
      <c r="BX7" s="38">
        <v>52.19</v>
      </c>
      <c r="BY7" s="38">
        <v>55.32</v>
      </c>
      <c r="BZ7" s="38">
        <v>59.8</v>
      </c>
      <c r="CA7" s="38">
        <v>60.64</v>
      </c>
      <c r="CB7" s="38">
        <v>719.28</v>
      </c>
      <c r="CC7" s="38">
        <v>723.29</v>
      </c>
      <c r="CD7" s="38">
        <v>236.1</v>
      </c>
      <c r="CE7" s="38">
        <v>335.44</v>
      </c>
      <c r="CF7" s="38">
        <v>472.07</v>
      </c>
      <c r="CG7" s="38">
        <v>293.27</v>
      </c>
      <c r="CH7" s="38">
        <v>300.52</v>
      </c>
      <c r="CI7" s="38">
        <v>296.14</v>
      </c>
      <c r="CJ7" s="38">
        <v>283.17</v>
      </c>
      <c r="CK7" s="38">
        <v>263.76</v>
      </c>
      <c r="CL7" s="38">
        <v>255.52</v>
      </c>
      <c r="CM7" s="38">
        <v>35.28</v>
      </c>
      <c r="CN7" s="38">
        <v>35.159999999999997</v>
      </c>
      <c r="CO7" s="38">
        <v>35.65</v>
      </c>
      <c r="CP7" s="38">
        <v>35.9</v>
      </c>
      <c r="CQ7" s="38">
        <v>35.65</v>
      </c>
      <c r="CR7" s="38">
        <v>53.78</v>
      </c>
      <c r="CS7" s="38">
        <v>53.24</v>
      </c>
      <c r="CT7" s="38">
        <v>52.31</v>
      </c>
      <c r="CU7" s="38">
        <v>60.65</v>
      </c>
      <c r="CV7" s="38">
        <v>51.75</v>
      </c>
      <c r="CW7" s="38">
        <v>52.49</v>
      </c>
      <c r="CX7" s="38">
        <v>60.83</v>
      </c>
      <c r="CY7" s="38">
        <v>60.95</v>
      </c>
      <c r="CZ7" s="38">
        <v>62.79</v>
      </c>
      <c r="DA7" s="38">
        <v>63.98</v>
      </c>
      <c r="DB7" s="38">
        <v>66.239999999999995</v>
      </c>
      <c r="DC7" s="38">
        <v>84.06</v>
      </c>
      <c r="DD7" s="38">
        <v>84.07</v>
      </c>
      <c r="DE7" s="38">
        <v>84.32</v>
      </c>
      <c r="DF7" s="38">
        <v>84.58</v>
      </c>
      <c r="DG7" s="38">
        <v>84.84</v>
      </c>
      <c r="DH7" s="38">
        <v>85.49</v>
      </c>
      <c r="DI7" s="38">
        <v>7.7</v>
      </c>
      <c r="DJ7" s="38">
        <v>17.13</v>
      </c>
      <c r="DK7" s="38">
        <v>19.5</v>
      </c>
      <c r="DL7" s="38">
        <v>21.82</v>
      </c>
      <c r="DM7" s="38">
        <v>24.16</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和山  敦子</cp:lastModifiedBy>
  <cp:lastPrinted>2019-02-06T07:26:44Z</cp:lastPrinted>
  <dcterms:created xsi:type="dcterms:W3CDTF">2018-12-03T08:54:45Z</dcterms:created>
  <dcterms:modified xsi:type="dcterms:W3CDTF">2019-02-06T07:32:23Z</dcterms:modified>
  <cp:category/>
</cp:coreProperties>
</file>