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33 美里町★\05確定\"/>
    </mc:Choice>
  </mc:AlternateContent>
  <workbookProtection workbookAlgorithmName="SHA-512" workbookHashValue="3gXHZRX3sTfwX5KHmi7QYE/JCXisNf7JkfmHvuUY8FYM1iqshmtwqRncxsZ7E9TL5fROnZqnl3DGI6UG0hNBtw==" workbookSaltValue="zBqAqH4UZSZ4+0tUwZdw1Q=="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K86" i="4"/>
  <c r="G86" i="4"/>
  <c r="F86" i="4"/>
  <c r="AD10" i="4"/>
  <c r="W10" i="4"/>
  <c r="BB8" i="4"/>
  <c r="AD8" i="4"/>
  <c r="P8" i="4"/>
  <c r="I8" i="4"/>
  <c r="B8" i="4"/>
  <c r="D10" i="5" l="1"/>
  <c r="C10" i="5"/>
  <c r="E10" i="5"/>
  <c r="B10" i="5"/>
</calcChain>
</file>

<file path=xl/sharedStrings.xml><?xml version="1.0" encoding="utf-8"?>
<sst xmlns="http://schemas.openxmlformats.org/spreadsheetml/2006/main" count="303" uniqueCount="123">
  <si>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</si>
  <si>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</si>
  <si>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</si>
  <si>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</si>
  <si>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</si>
  <si>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</si>
  <si>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</si>
  <si>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</si>
  <si>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</si>
  <si>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</si>
  <si>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</si>
  <si>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</si>
  <si>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</si>
  <si>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</si>
  <si>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</si>
  <si>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</si>
  <si>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</si>
  <si>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</si>
  <si>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</si>
  <si>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</si>
  <si>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</si>
  <si>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</si>
  <si>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</si>
  <si>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</si>
  <si>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</si>
  <si>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</si>
  <si>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</si>
  <si>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</si>
  <si>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</si>
  <si>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</si>
  <si>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</si>
  <si>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</si>
  <si>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</si>
  <si>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</si>
  <si>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</si>
  <si>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</si>
  <si>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</si>
  <si>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</si>
  <si>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</si>
  <si>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</si>
  <si>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</si>
  <si>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</si>
  <si>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</si>
  <si>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</si>
  <si>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</si>
  <si>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</si>
  <si>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</si>
  <si>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</si>
  <si>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</si>
  <si>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</si>
  <si>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</si>
  <si>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</si>
  <si>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</si>
  <si>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</si>
  <si>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</si>
  <si>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</si>
  <si>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</si>
  <si>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</si>
  <si>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</si>
  <si>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</si>
  <si>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</si>
  <si>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</si>
  <si>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</si>
  <si>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</si>
  <si>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</si>
  <si>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</si>
  <si>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</si>
  <si>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</si>
  <si>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</si>
  <si>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</si>
  <si>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</si>
  <si>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</si>
  <si>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</si>
  <si>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</si>
  <si>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</si>
  <si>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</si>
  <si>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</si>
  <si>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</si>
  <si>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</si>
  <si>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</si>
  <si>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</si>
  <si>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</si>
  <si>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</si>
  <si>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</si>
  <si>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</si>
  <si>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</si>
  <si>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</si>
  <si>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</si>
  <si>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</si>
  <si>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</si>
  <si>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</si>
  <si>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</si>
  <si>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</si>
  <si>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</si>
  <si>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</si>
  <si>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</si>
  <si>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</si>
  <si>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</si>
  <si>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</si>
  <si>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</si>
  <si>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</si>
  <si>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</si>
  <si>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</si>
  <si>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</si>
  <si>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</si>
  <si>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</si>
  <si>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</si>
  <si>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</si>
  <si>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</si>
  <si>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</si>
  <si>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</si>
  <si>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</si>
  <si>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</si>
  <si>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</si>
  <si>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</si>
  <si>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</si>
  <si>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</si>
  <si>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</si>
  <si>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</si>
  <si>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</si>
  <si>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
　マンホールポンプ等の機器が耐用年数を迎えようとしているため、計画的に順次更新を行わなければならない。</t>
    <phoneticPr fontId="4"/>
  </si>
  <si>
    <t>①経常収支比率及び②累積欠損金比率について
　前年度に比べ改善している。引き続き効率的な経営を行うよう努める。
③流動比率について
　平成27年度まで法非適会計であり、現金の蓄積がなかったため、流動比率が低い状態となっている。今後の現金残高の見込みを把握しつつ、資金不足に陥らないように努める。
④企業債残高対事業規模比率について
　類似団体を上回っている。これは、元金償還に対する一般会計繰入金が類似団体に比べ少額であるためと思われる。なお、平成28年度下水道事業比較経営診断表における処理区域内人口１人あたりの地方債現在高は、類型平均を下回っている。
⑤経費回収率について
　100％を下回っているものの、類似団体平均を上回っている。100％に近づけるよう、収益及び費用の見直しに努める。
⑥汚水処理原価について
　前年に比べ微増となった。費用の見直しに努める。
⑧水洗化率について
　本町は整備途中であるため、水洗化率が伸びにくい状況である。整備率の向上に併せ、新規供用開始区域及び既供与開始区域の未接続者に対しさらなる普及活動に努める。</t>
    <rPh sb="23" eb="26">
      <t>ゼンネンド</t>
    </rPh>
    <rPh sb="27" eb="28">
      <t>クラ</t>
    </rPh>
    <rPh sb="29" eb="31">
      <t>カイゼン</t>
    </rPh>
    <rPh sb="36" eb="37">
      <t>ヒ</t>
    </rPh>
    <rPh sb="38" eb="39">
      <t>ツヅ</t>
    </rPh>
    <rPh sb="40" eb="42">
      <t>コウリツ</t>
    </rPh>
    <rPh sb="42" eb="43">
      <t>テキ</t>
    </rPh>
    <rPh sb="44" eb="46">
      <t>ケイエイ</t>
    </rPh>
    <rPh sb="47" eb="48">
      <t>オコナ</t>
    </rPh>
    <rPh sb="51" eb="52">
      <t>ツト</t>
    </rPh>
    <rPh sb="190" eb="191">
      <t>タイ</t>
    </rPh>
    <rPh sb="208" eb="210">
      <t>ショウガク</t>
    </rPh>
    <rPh sb="216" eb="217">
      <t>オモ</t>
    </rPh>
    <rPh sb="352" eb="354">
      <t>オスイ</t>
    </rPh>
    <rPh sb="354" eb="356">
      <t>ショリ</t>
    </rPh>
    <rPh sb="356" eb="358">
      <t>ゲンカ</t>
    </rPh>
    <rPh sb="364" eb="366">
      <t>ゼンネン</t>
    </rPh>
    <rPh sb="367" eb="368">
      <t>クラ</t>
    </rPh>
    <rPh sb="369" eb="371">
      <t>ビゾウ</t>
    </rPh>
    <rPh sb="376" eb="378">
      <t>ヒヨウ</t>
    </rPh>
    <rPh sb="379" eb="381">
      <t>ミナオ</t>
    </rPh>
    <rPh sb="383" eb="384">
      <t>ツト</t>
    </rPh>
    <phoneticPr fontId="4"/>
  </si>
  <si>
    <t>　短期的な課題としては、水洗化率の向上が挙げられる。
　水洗化率を向上させることが、料金収入の向上に繋がり、経費回収率等の他の指標の改善も期待できる。
　中長期的な課題としては、汚水管渠整備の完了が挙げられる。
　整備途上であり早期完成させ、より多くの住民に利用してもらえる環境を作らなければならない。</t>
    <rPh sb="91" eb="93">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</si>
</sst>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152-457A-9BB3-9227B025D629}"/>
            </c:ext>
          </c:extLst>
        </c:ser>
        <c:dLbls>
          <c:showLegendKey val="0"/>
          <c:showVal val="0"/>
          <c:showCatName val="0"/>
          <c:showSerName val="0"/>
          <c:showPercent val="0"/>
          <c:showBubbleSize val="0"/>
        </c:dLbls>
        <c:gapWidth val="150"/>
        <c:axId val="486674592"/>
        <c:axId val="48983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0.16</c:v>
                </c:pt>
              </c:numCache>
            </c:numRef>
          </c:val>
          <c:smooth val="0"/>
          <c:extLst>
            <c:ext xmlns:c16="http://schemas.microsoft.com/office/drawing/2014/chart" uri="{C3380CC4-5D6E-409C-BE32-E72D297353CC}">
              <c16:uniqueId val="{00000001-C152-457A-9BB3-9227B025D629}"/>
            </c:ext>
          </c:extLst>
        </c:ser>
        <c:dLbls>
          <c:showLegendKey val="0"/>
          <c:showVal val="0"/>
          <c:showCatName val="0"/>
          <c:showSerName val="0"/>
          <c:showPercent val="0"/>
          <c:showBubbleSize val="0"/>
        </c:dLbls>
        <c:marker val="1"/>
        <c:smooth val="0"/>
        <c:axId val="486674592"/>
        <c:axId val="489836176"/>
      </c:lineChart>
      <c:dateAx>
        <c:axId val="486674592"/>
        <c:scaling>
          <c:orientation val="minMax"/>
        </c:scaling>
        <c:delete val="1"/>
        <c:axPos val="b"/>
        <c:numFmt formatCode="ge" sourceLinked="1"/>
        <c:majorTickMark val="none"/>
        <c:minorTickMark val="none"/>
        <c:tickLblPos val="none"/>
        <c:crossAx val="489836176"/>
        <c:crosses val="autoZero"/>
        <c:auto val="1"/>
        <c:lblOffset val="100"/>
        <c:baseTimeUnit val="years"/>
      </c:dateAx>
      <c:valAx>
        <c:axId val="48983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6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93-431C-A30C-22C3B8543BDE}"/>
            </c:ext>
          </c:extLst>
        </c:ser>
        <c:dLbls>
          <c:showLegendKey val="0"/>
          <c:showVal val="0"/>
          <c:showCatName val="0"/>
          <c:showSerName val="0"/>
          <c:showPercent val="0"/>
          <c:showBubbleSize val="0"/>
        </c:dLbls>
        <c:gapWidth val="150"/>
        <c:axId val="597850776"/>
        <c:axId val="59785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53.51</c:v>
                </c:pt>
                <c:pt idx="4">
                  <c:v>53.5</c:v>
                </c:pt>
              </c:numCache>
            </c:numRef>
          </c:val>
          <c:smooth val="0"/>
          <c:extLst>
            <c:ext xmlns:c16="http://schemas.microsoft.com/office/drawing/2014/chart" uri="{C3380CC4-5D6E-409C-BE32-E72D297353CC}">
              <c16:uniqueId val="{00000001-A493-431C-A30C-22C3B8543BDE}"/>
            </c:ext>
          </c:extLst>
        </c:ser>
        <c:dLbls>
          <c:showLegendKey val="0"/>
          <c:showVal val="0"/>
          <c:showCatName val="0"/>
          <c:showSerName val="0"/>
          <c:showPercent val="0"/>
          <c:showBubbleSize val="0"/>
        </c:dLbls>
        <c:marker val="1"/>
        <c:smooth val="0"/>
        <c:axId val="597850776"/>
        <c:axId val="597857928"/>
      </c:lineChart>
      <c:dateAx>
        <c:axId val="597850776"/>
        <c:scaling>
          <c:orientation val="minMax"/>
        </c:scaling>
        <c:delete val="1"/>
        <c:axPos val="b"/>
        <c:numFmt formatCode="ge" sourceLinked="1"/>
        <c:majorTickMark val="none"/>
        <c:minorTickMark val="none"/>
        <c:tickLblPos val="none"/>
        <c:crossAx val="597857928"/>
        <c:crosses val="autoZero"/>
        <c:auto val="1"/>
        <c:lblOffset val="100"/>
        <c:baseTimeUnit val="years"/>
      </c:dateAx>
      <c:valAx>
        <c:axId val="59785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85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74</c:v>
                </c:pt>
                <c:pt idx="4">
                  <c:v>74.31</c:v>
                </c:pt>
              </c:numCache>
            </c:numRef>
          </c:val>
          <c:extLst>
            <c:ext xmlns:c16="http://schemas.microsoft.com/office/drawing/2014/chart" uri="{C3380CC4-5D6E-409C-BE32-E72D297353CC}">
              <c16:uniqueId val="{00000000-1028-4FE4-AA2A-0FBA145F61BC}"/>
            </c:ext>
          </c:extLst>
        </c:ser>
        <c:dLbls>
          <c:showLegendKey val="0"/>
          <c:showVal val="0"/>
          <c:showCatName val="0"/>
          <c:showSerName val="0"/>
          <c:showPercent val="0"/>
          <c:showBubbleSize val="0"/>
        </c:dLbls>
        <c:gapWidth val="150"/>
        <c:axId val="597859104"/>
        <c:axId val="59785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83.91</c:v>
                </c:pt>
                <c:pt idx="4">
                  <c:v>83.51</c:v>
                </c:pt>
              </c:numCache>
            </c:numRef>
          </c:val>
          <c:smooth val="0"/>
          <c:extLst>
            <c:ext xmlns:c16="http://schemas.microsoft.com/office/drawing/2014/chart" uri="{C3380CC4-5D6E-409C-BE32-E72D297353CC}">
              <c16:uniqueId val="{00000001-1028-4FE4-AA2A-0FBA145F61BC}"/>
            </c:ext>
          </c:extLst>
        </c:ser>
        <c:dLbls>
          <c:showLegendKey val="0"/>
          <c:showVal val="0"/>
          <c:showCatName val="0"/>
          <c:showSerName val="0"/>
          <c:showPercent val="0"/>
          <c:showBubbleSize val="0"/>
        </c:dLbls>
        <c:marker val="1"/>
        <c:smooth val="0"/>
        <c:axId val="597859104"/>
        <c:axId val="597859496"/>
      </c:lineChart>
      <c:dateAx>
        <c:axId val="597859104"/>
        <c:scaling>
          <c:orientation val="minMax"/>
        </c:scaling>
        <c:delete val="1"/>
        <c:axPos val="b"/>
        <c:numFmt formatCode="ge" sourceLinked="1"/>
        <c:majorTickMark val="none"/>
        <c:minorTickMark val="none"/>
        <c:tickLblPos val="none"/>
        <c:crossAx val="597859496"/>
        <c:crosses val="autoZero"/>
        <c:auto val="1"/>
        <c:lblOffset val="100"/>
        <c:baseTimeUnit val="years"/>
      </c:dateAx>
      <c:valAx>
        <c:axId val="59785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8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99.05</c:v>
                </c:pt>
                <c:pt idx="4">
                  <c:v>101.48</c:v>
                </c:pt>
              </c:numCache>
            </c:numRef>
          </c:val>
          <c:extLst>
            <c:ext xmlns:c16="http://schemas.microsoft.com/office/drawing/2014/chart" uri="{C3380CC4-5D6E-409C-BE32-E72D297353CC}">
              <c16:uniqueId val="{00000000-6D36-4A19-9B54-C9A8083A180A}"/>
            </c:ext>
          </c:extLst>
        </c:ser>
        <c:dLbls>
          <c:showLegendKey val="0"/>
          <c:showVal val="0"/>
          <c:showCatName val="0"/>
          <c:showSerName val="0"/>
          <c:showPercent val="0"/>
          <c:showBubbleSize val="0"/>
        </c:dLbls>
        <c:gapWidth val="150"/>
        <c:axId val="605575128"/>
        <c:axId val="60557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106.85</c:v>
                </c:pt>
                <c:pt idx="4">
                  <c:v>108.11</c:v>
                </c:pt>
              </c:numCache>
            </c:numRef>
          </c:val>
          <c:smooth val="0"/>
          <c:extLst>
            <c:ext xmlns:c16="http://schemas.microsoft.com/office/drawing/2014/chart" uri="{C3380CC4-5D6E-409C-BE32-E72D297353CC}">
              <c16:uniqueId val="{00000001-6D36-4A19-9B54-C9A8083A180A}"/>
            </c:ext>
          </c:extLst>
        </c:ser>
        <c:dLbls>
          <c:showLegendKey val="0"/>
          <c:showVal val="0"/>
          <c:showCatName val="0"/>
          <c:showSerName val="0"/>
          <c:showPercent val="0"/>
          <c:showBubbleSize val="0"/>
        </c:dLbls>
        <c:marker val="1"/>
        <c:smooth val="0"/>
        <c:axId val="605575128"/>
        <c:axId val="605576696"/>
      </c:lineChart>
      <c:dateAx>
        <c:axId val="605575128"/>
        <c:scaling>
          <c:orientation val="minMax"/>
        </c:scaling>
        <c:delete val="1"/>
        <c:axPos val="b"/>
        <c:numFmt formatCode="ge" sourceLinked="1"/>
        <c:majorTickMark val="none"/>
        <c:minorTickMark val="none"/>
        <c:tickLblPos val="none"/>
        <c:crossAx val="605576696"/>
        <c:crosses val="autoZero"/>
        <c:auto val="1"/>
        <c:lblOffset val="100"/>
        <c:baseTimeUnit val="years"/>
      </c:dateAx>
      <c:valAx>
        <c:axId val="60557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57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27.49</c:v>
                </c:pt>
                <c:pt idx="4">
                  <c:v>27.48</c:v>
                </c:pt>
              </c:numCache>
            </c:numRef>
          </c:val>
          <c:extLst>
            <c:ext xmlns:c16="http://schemas.microsoft.com/office/drawing/2014/chart" uri="{C3380CC4-5D6E-409C-BE32-E72D297353CC}">
              <c16:uniqueId val="{00000000-B87E-494F-81FA-B3958235DE2C}"/>
            </c:ext>
          </c:extLst>
        </c:ser>
        <c:dLbls>
          <c:showLegendKey val="0"/>
          <c:showVal val="0"/>
          <c:showCatName val="0"/>
          <c:showSerName val="0"/>
          <c:showPercent val="0"/>
          <c:showBubbleSize val="0"/>
        </c:dLbls>
        <c:gapWidth val="150"/>
        <c:axId val="388141440"/>
        <c:axId val="2583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21.09</c:v>
                </c:pt>
                <c:pt idx="4">
                  <c:v>21.16</c:v>
                </c:pt>
              </c:numCache>
            </c:numRef>
          </c:val>
          <c:smooth val="0"/>
          <c:extLst>
            <c:ext xmlns:c16="http://schemas.microsoft.com/office/drawing/2014/chart" uri="{C3380CC4-5D6E-409C-BE32-E72D297353CC}">
              <c16:uniqueId val="{00000001-B87E-494F-81FA-B3958235DE2C}"/>
            </c:ext>
          </c:extLst>
        </c:ser>
        <c:dLbls>
          <c:showLegendKey val="0"/>
          <c:showVal val="0"/>
          <c:showCatName val="0"/>
          <c:showSerName val="0"/>
          <c:showPercent val="0"/>
          <c:showBubbleSize val="0"/>
        </c:dLbls>
        <c:marker val="1"/>
        <c:smooth val="0"/>
        <c:axId val="388141440"/>
        <c:axId val="258372992"/>
      </c:lineChart>
      <c:dateAx>
        <c:axId val="388141440"/>
        <c:scaling>
          <c:orientation val="minMax"/>
        </c:scaling>
        <c:delete val="1"/>
        <c:axPos val="b"/>
        <c:numFmt formatCode="ge" sourceLinked="1"/>
        <c:majorTickMark val="none"/>
        <c:minorTickMark val="none"/>
        <c:tickLblPos val="none"/>
        <c:crossAx val="258372992"/>
        <c:crosses val="autoZero"/>
        <c:auto val="1"/>
        <c:lblOffset val="100"/>
        <c:baseTimeUnit val="years"/>
      </c:dateAx>
      <c:valAx>
        <c:axId val="2583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1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B20-4FAF-9070-B523491B0959}"/>
            </c:ext>
          </c:extLst>
        </c:ser>
        <c:dLbls>
          <c:showLegendKey val="0"/>
          <c:showVal val="0"/>
          <c:showCatName val="0"/>
          <c:showSerName val="0"/>
          <c:showPercent val="0"/>
          <c:showBubbleSize val="0"/>
        </c:dLbls>
        <c:gapWidth val="150"/>
        <c:axId val="4753288"/>
        <c:axId val="475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B20-4FAF-9070-B523491B0959}"/>
            </c:ext>
          </c:extLst>
        </c:ser>
        <c:dLbls>
          <c:showLegendKey val="0"/>
          <c:showVal val="0"/>
          <c:showCatName val="0"/>
          <c:showSerName val="0"/>
          <c:showPercent val="0"/>
          <c:showBubbleSize val="0"/>
        </c:dLbls>
        <c:marker val="1"/>
        <c:smooth val="0"/>
        <c:axId val="4753288"/>
        <c:axId val="4753680"/>
      </c:lineChart>
      <c:dateAx>
        <c:axId val="4753288"/>
        <c:scaling>
          <c:orientation val="minMax"/>
        </c:scaling>
        <c:delete val="1"/>
        <c:axPos val="b"/>
        <c:numFmt formatCode="ge" sourceLinked="1"/>
        <c:majorTickMark val="none"/>
        <c:minorTickMark val="none"/>
        <c:tickLblPos val="none"/>
        <c:crossAx val="4753680"/>
        <c:crosses val="autoZero"/>
        <c:auto val="1"/>
        <c:lblOffset val="100"/>
        <c:baseTimeUnit val="years"/>
      </c:dateAx>
      <c:valAx>
        <c:axId val="475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3.16</c:v>
                </c:pt>
                <c:pt idx="4" formatCode="#,##0.00;&quot;△&quot;#,##0.00">
                  <c:v>0</c:v>
                </c:pt>
              </c:numCache>
            </c:numRef>
          </c:val>
          <c:extLst>
            <c:ext xmlns:c16="http://schemas.microsoft.com/office/drawing/2014/chart" uri="{C3380CC4-5D6E-409C-BE32-E72D297353CC}">
              <c16:uniqueId val="{00000000-4334-478E-86FA-C7E5379F20E2}"/>
            </c:ext>
          </c:extLst>
        </c:ser>
        <c:dLbls>
          <c:showLegendKey val="0"/>
          <c:showVal val="0"/>
          <c:showCatName val="0"/>
          <c:showSerName val="0"/>
          <c:showPercent val="0"/>
          <c:showBubbleSize val="0"/>
        </c:dLbls>
        <c:gapWidth val="150"/>
        <c:axId val="4754856"/>
        <c:axId val="59784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92.92</c:v>
                </c:pt>
                <c:pt idx="4">
                  <c:v>86.54</c:v>
                </c:pt>
              </c:numCache>
            </c:numRef>
          </c:val>
          <c:smooth val="0"/>
          <c:extLst>
            <c:ext xmlns:c16="http://schemas.microsoft.com/office/drawing/2014/chart" uri="{C3380CC4-5D6E-409C-BE32-E72D297353CC}">
              <c16:uniqueId val="{00000001-4334-478E-86FA-C7E5379F20E2}"/>
            </c:ext>
          </c:extLst>
        </c:ser>
        <c:dLbls>
          <c:showLegendKey val="0"/>
          <c:showVal val="0"/>
          <c:showCatName val="0"/>
          <c:showSerName val="0"/>
          <c:showPercent val="0"/>
          <c:showBubbleSize val="0"/>
        </c:dLbls>
        <c:marker val="1"/>
        <c:smooth val="0"/>
        <c:axId val="4754856"/>
        <c:axId val="597849600"/>
      </c:lineChart>
      <c:dateAx>
        <c:axId val="4754856"/>
        <c:scaling>
          <c:orientation val="minMax"/>
        </c:scaling>
        <c:delete val="1"/>
        <c:axPos val="b"/>
        <c:numFmt formatCode="ge" sourceLinked="1"/>
        <c:majorTickMark val="none"/>
        <c:minorTickMark val="none"/>
        <c:tickLblPos val="none"/>
        <c:crossAx val="597849600"/>
        <c:crosses val="autoZero"/>
        <c:auto val="1"/>
        <c:lblOffset val="100"/>
        <c:baseTimeUnit val="years"/>
      </c:dateAx>
      <c:valAx>
        <c:axId val="5978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53.38</c:v>
                </c:pt>
                <c:pt idx="4">
                  <c:v>49.34</c:v>
                </c:pt>
              </c:numCache>
            </c:numRef>
          </c:val>
          <c:extLst>
            <c:ext xmlns:c16="http://schemas.microsoft.com/office/drawing/2014/chart" uri="{C3380CC4-5D6E-409C-BE32-E72D297353CC}">
              <c16:uniqueId val="{00000000-CA21-463B-96A2-8802EBB715B6}"/>
            </c:ext>
          </c:extLst>
        </c:ser>
        <c:dLbls>
          <c:showLegendKey val="0"/>
          <c:showVal val="0"/>
          <c:showCatName val="0"/>
          <c:showSerName val="0"/>
          <c:showPercent val="0"/>
          <c:showBubbleSize val="0"/>
        </c:dLbls>
        <c:gapWidth val="150"/>
        <c:axId val="597851168"/>
        <c:axId val="49272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50.66</c:v>
                </c:pt>
                <c:pt idx="4">
                  <c:v>62.25</c:v>
                </c:pt>
              </c:numCache>
            </c:numRef>
          </c:val>
          <c:smooth val="0"/>
          <c:extLst>
            <c:ext xmlns:c16="http://schemas.microsoft.com/office/drawing/2014/chart" uri="{C3380CC4-5D6E-409C-BE32-E72D297353CC}">
              <c16:uniqueId val="{00000001-CA21-463B-96A2-8802EBB715B6}"/>
            </c:ext>
          </c:extLst>
        </c:ser>
        <c:dLbls>
          <c:showLegendKey val="0"/>
          <c:showVal val="0"/>
          <c:showCatName val="0"/>
          <c:showSerName val="0"/>
          <c:showPercent val="0"/>
          <c:showBubbleSize val="0"/>
        </c:dLbls>
        <c:marker val="1"/>
        <c:smooth val="0"/>
        <c:axId val="597851168"/>
        <c:axId val="492728832"/>
      </c:lineChart>
      <c:dateAx>
        <c:axId val="597851168"/>
        <c:scaling>
          <c:orientation val="minMax"/>
        </c:scaling>
        <c:delete val="1"/>
        <c:axPos val="b"/>
        <c:numFmt formatCode="ge" sourceLinked="1"/>
        <c:majorTickMark val="none"/>
        <c:minorTickMark val="none"/>
        <c:tickLblPos val="none"/>
        <c:crossAx val="492728832"/>
        <c:crosses val="autoZero"/>
        <c:auto val="1"/>
        <c:lblOffset val="100"/>
        <c:baseTimeUnit val="years"/>
      </c:dateAx>
      <c:valAx>
        <c:axId val="4927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8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2906.99</c:v>
                </c:pt>
                <c:pt idx="4">
                  <c:v>2881.14</c:v>
                </c:pt>
              </c:numCache>
            </c:numRef>
          </c:val>
          <c:extLst>
            <c:ext xmlns:c16="http://schemas.microsoft.com/office/drawing/2014/chart" uri="{C3380CC4-5D6E-409C-BE32-E72D297353CC}">
              <c16:uniqueId val="{00000000-269A-457D-BB1B-05E82EC8DE16}"/>
            </c:ext>
          </c:extLst>
        </c:ser>
        <c:dLbls>
          <c:showLegendKey val="0"/>
          <c:showVal val="0"/>
          <c:showCatName val="0"/>
          <c:showSerName val="0"/>
          <c:showPercent val="0"/>
          <c:showBubbleSize val="0"/>
        </c:dLbls>
        <c:gapWidth val="150"/>
        <c:axId val="492730008"/>
        <c:axId val="4927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1111.31</c:v>
                </c:pt>
                <c:pt idx="4">
                  <c:v>966.33</c:v>
                </c:pt>
              </c:numCache>
            </c:numRef>
          </c:val>
          <c:smooth val="0"/>
          <c:extLst>
            <c:ext xmlns:c16="http://schemas.microsoft.com/office/drawing/2014/chart" uri="{C3380CC4-5D6E-409C-BE32-E72D297353CC}">
              <c16:uniqueId val="{00000001-269A-457D-BB1B-05E82EC8DE16}"/>
            </c:ext>
          </c:extLst>
        </c:ser>
        <c:dLbls>
          <c:showLegendKey val="0"/>
          <c:showVal val="0"/>
          <c:showCatName val="0"/>
          <c:showSerName val="0"/>
          <c:showPercent val="0"/>
          <c:showBubbleSize val="0"/>
        </c:dLbls>
        <c:marker val="1"/>
        <c:smooth val="0"/>
        <c:axId val="492730008"/>
        <c:axId val="492730400"/>
      </c:lineChart>
      <c:dateAx>
        <c:axId val="492730008"/>
        <c:scaling>
          <c:orientation val="minMax"/>
        </c:scaling>
        <c:delete val="1"/>
        <c:axPos val="b"/>
        <c:numFmt formatCode="ge" sourceLinked="1"/>
        <c:majorTickMark val="none"/>
        <c:minorTickMark val="none"/>
        <c:tickLblPos val="none"/>
        <c:crossAx val="492730400"/>
        <c:crosses val="autoZero"/>
        <c:auto val="1"/>
        <c:lblOffset val="100"/>
        <c:baseTimeUnit val="years"/>
      </c:dateAx>
      <c:valAx>
        <c:axId val="4927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73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93.91</c:v>
                </c:pt>
                <c:pt idx="4">
                  <c:v>91.75</c:v>
                </c:pt>
              </c:numCache>
            </c:numRef>
          </c:val>
          <c:extLst>
            <c:ext xmlns:c16="http://schemas.microsoft.com/office/drawing/2014/chart" uri="{C3380CC4-5D6E-409C-BE32-E72D297353CC}">
              <c16:uniqueId val="{00000000-17AC-4C29-A460-DC1F40DB018C}"/>
            </c:ext>
          </c:extLst>
        </c:ser>
        <c:dLbls>
          <c:showLegendKey val="0"/>
          <c:showVal val="0"/>
          <c:showCatName val="0"/>
          <c:showSerName val="0"/>
          <c:showPercent val="0"/>
          <c:showBubbleSize val="0"/>
        </c:dLbls>
        <c:gapWidth val="150"/>
        <c:axId val="493849424"/>
        <c:axId val="49384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75.540000000000006</c:v>
                </c:pt>
                <c:pt idx="4">
                  <c:v>81.739999999999995</c:v>
                </c:pt>
              </c:numCache>
            </c:numRef>
          </c:val>
          <c:smooth val="0"/>
          <c:extLst>
            <c:ext xmlns:c16="http://schemas.microsoft.com/office/drawing/2014/chart" uri="{C3380CC4-5D6E-409C-BE32-E72D297353CC}">
              <c16:uniqueId val="{00000001-17AC-4C29-A460-DC1F40DB018C}"/>
            </c:ext>
          </c:extLst>
        </c:ser>
        <c:dLbls>
          <c:showLegendKey val="0"/>
          <c:showVal val="0"/>
          <c:showCatName val="0"/>
          <c:showSerName val="0"/>
          <c:showPercent val="0"/>
          <c:showBubbleSize val="0"/>
        </c:dLbls>
        <c:marker val="1"/>
        <c:smooth val="0"/>
        <c:axId val="493849424"/>
        <c:axId val="493849816"/>
      </c:lineChart>
      <c:dateAx>
        <c:axId val="493849424"/>
        <c:scaling>
          <c:orientation val="minMax"/>
        </c:scaling>
        <c:delete val="1"/>
        <c:axPos val="b"/>
        <c:numFmt formatCode="ge" sourceLinked="1"/>
        <c:majorTickMark val="none"/>
        <c:minorTickMark val="none"/>
        <c:tickLblPos val="none"/>
        <c:crossAx val="493849816"/>
        <c:crosses val="autoZero"/>
        <c:auto val="1"/>
        <c:lblOffset val="100"/>
        <c:baseTimeUnit val="years"/>
      </c:dateAx>
      <c:valAx>
        <c:axId val="49384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84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209.61</c:v>
                </c:pt>
                <c:pt idx="4">
                  <c:v>214.68</c:v>
                </c:pt>
              </c:numCache>
            </c:numRef>
          </c:val>
          <c:extLst>
            <c:ext xmlns:c16="http://schemas.microsoft.com/office/drawing/2014/chart" uri="{C3380CC4-5D6E-409C-BE32-E72D297353CC}">
              <c16:uniqueId val="{00000000-DA67-4D5B-92F4-C2A7C0F2864D}"/>
            </c:ext>
          </c:extLst>
        </c:ser>
        <c:dLbls>
          <c:showLegendKey val="0"/>
          <c:showVal val="0"/>
          <c:showCatName val="0"/>
          <c:showSerName val="0"/>
          <c:showPercent val="0"/>
          <c:showBubbleSize val="0"/>
        </c:dLbls>
        <c:gapWidth val="150"/>
        <c:axId val="78644376"/>
        <c:axId val="7864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207.96</c:v>
                </c:pt>
                <c:pt idx="4">
                  <c:v>194.31</c:v>
                </c:pt>
              </c:numCache>
            </c:numRef>
          </c:val>
          <c:smooth val="0"/>
          <c:extLst>
            <c:ext xmlns:c16="http://schemas.microsoft.com/office/drawing/2014/chart" uri="{C3380CC4-5D6E-409C-BE32-E72D297353CC}">
              <c16:uniqueId val="{00000001-DA67-4D5B-92F4-C2A7C0F2864D}"/>
            </c:ext>
          </c:extLst>
        </c:ser>
        <c:dLbls>
          <c:showLegendKey val="0"/>
          <c:showVal val="0"/>
          <c:showCatName val="0"/>
          <c:showSerName val="0"/>
          <c:showPercent val="0"/>
          <c:showBubbleSize val="0"/>
        </c:dLbls>
        <c:marker val="1"/>
        <c:smooth val="0"/>
        <c:axId val="78644376"/>
        <c:axId val="78644768"/>
      </c:lineChart>
      <c:dateAx>
        <c:axId val="78644376"/>
        <c:scaling>
          <c:orientation val="minMax"/>
        </c:scaling>
        <c:delete val="1"/>
        <c:axPos val="b"/>
        <c:numFmt formatCode="ge" sourceLinked="1"/>
        <c:majorTickMark val="none"/>
        <c:minorTickMark val="none"/>
        <c:tickLblPos val="none"/>
        <c:crossAx val="78644768"/>
        <c:crosses val="autoZero"/>
        <c:auto val="1"/>
        <c:lblOffset val="100"/>
        <c:baseTimeUnit val="years"/>
      </c:dateAx>
      <c:valAx>
        <c:axId val="786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4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61" zoomScale="130" zoomScaleNormal="13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美里町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24707</v>
      </c>
      <c r="AM8" s="50"/>
      <c r="AN8" s="50"/>
      <c r="AO8" s="50"/>
      <c r="AP8" s="50"/>
      <c r="AQ8" s="50"/>
      <c r="AR8" s="50"/>
      <c r="AS8" s="50"/>
      <c r="AT8" s="45">
        <f>データ!T6</f>
        <v>74.95</v>
      </c>
      <c r="AU8" s="45"/>
      <c r="AV8" s="45"/>
      <c r="AW8" s="45"/>
      <c r="AX8" s="45"/>
      <c r="AY8" s="45"/>
      <c r="AZ8" s="45"/>
      <c r="BA8" s="45"/>
      <c r="BB8" s="45">
        <f>データ!U6</f>
        <v>329.65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45.91</v>
      </c>
      <c r="J10" s="45"/>
      <c r="K10" s="45"/>
      <c r="L10" s="45"/>
      <c r="M10" s="45"/>
      <c r="N10" s="45"/>
      <c r="O10" s="45"/>
      <c r="P10" s="45">
        <f>データ!P6</f>
        <v>40.409999999999997</v>
      </c>
      <c r="Q10" s="45"/>
      <c r="R10" s="45"/>
      <c r="S10" s="45"/>
      <c r="T10" s="45"/>
      <c r="U10" s="45"/>
      <c r="V10" s="45"/>
      <c r="W10" s="45">
        <f>データ!Q6</f>
        <v>87.12</v>
      </c>
      <c r="X10" s="45"/>
      <c r="Y10" s="45"/>
      <c r="Z10" s="45"/>
      <c r="AA10" s="45"/>
      <c r="AB10" s="45"/>
      <c r="AC10" s="45"/>
      <c r="AD10" s="50">
        <f>データ!R6</f>
        <v>3670</v>
      </c>
      <c r="AE10" s="50"/>
      <c r="AF10" s="50"/>
      <c r="AG10" s="50"/>
      <c r="AH10" s="50"/>
      <c r="AI10" s="50"/>
      <c r="AJ10" s="50"/>
      <c r="AK10" s="2"/>
      <c r="AL10" s="50">
        <f>データ!V6</f>
        <v>9964</v>
      </c>
      <c r="AM10" s="50"/>
      <c r="AN10" s="50"/>
      <c r="AO10" s="50"/>
      <c r="AP10" s="50"/>
      <c r="AQ10" s="50"/>
      <c r="AR10" s="50"/>
      <c r="AS10" s="50"/>
      <c r="AT10" s="45">
        <f>データ!W6</f>
        <v>3.2</v>
      </c>
      <c r="AU10" s="45"/>
      <c r="AV10" s="45"/>
      <c r="AW10" s="45"/>
      <c r="AX10" s="45"/>
      <c r="AY10" s="45"/>
      <c r="AZ10" s="45"/>
      <c r="BA10" s="45"/>
      <c r="BB10" s="45">
        <f>データ!X6</f>
        <v>3113.75</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122</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egynNzpjn/XoSodmFX2+i+Q/KdYSMvWdeSbhDmjSRN+qnOtw3ruyqoDkezkvgpmgNttWpcpO+dlNY2hJbdTVnQ==" saltValue="7oQoMMj4t/CB9fhmH99eH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45055</v>
      </c>
      <c r="D6" s="33">
        <f t="shared" si="3"/>
        <v>46</v>
      </c>
      <c r="E6" s="33">
        <f t="shared" si="3"/>
        <v>17</v>
      </c>
      <c r="F6" s="33">
        <f t="shared" si="3"/>
        <v>1</v>
      </c>
      <c r="G6" s="33">
        <f t="shared" si="3"/>
        <v>0</v>
      </c>
      <c r="H6" s="33" t="str">
        <f t="shared" si="3"/>
        <v>宮城県　美里町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45.91</v>
      </c>
      <c r="P6" s="34">
        <f t="shared" si="3"/>
        <v>40.409999999999997</v>
      </c>
      <c r="Q6" s="34">
        <f t="shared" si="3"/>
        <v>87.12</v>
      </c>
      <c r="R6" s="34">
        <f t="shared" si="3"/>
        <v>3670</v>
      </c>
      <c r="S6" s="34">
        <f t="shared" si="3"/>
        <v>24707</v>
      </c>
      <c r="T6" s="34">
        <f t="shared" si="3"/>
        <v>74.95</v>
      </c>
      <c r="U6" s="34">
        <f t="shared" si="3"/>
        <v>329.65</v>
      </c>
      <c r="V6" s="34">
        <f t="shared" si="3"/>
        <v>9964</v>
      </c>
      <c r="W6" s="34">
        <f t="shared" si="3"/>
        <v>3.2</v>
      </c>
      <c r="X6" s="34">
        <f t="shared" si="3"/>
        <v>3113.75</v>
      </c>
      <c r="Y6" s="35" t="str">
        <f>IF(Y7="",NA(),Y7)</f>
        <v>-</v>
      </c>
      <c r="Z6" s="35" t="str">
        <f t="shared" ref="Z6:AH6" si="4">IF(Z7="",NA(),Z7)</f>
        <v>-</v>
      </c>
      <c r="AA6" s="35" t="str">
        <f t="shared" si="4"/>
        <v>-</v>
      </c>
      <c r="AB6" s="35">
        <f t="shared" si="4"/>
        <v>99.05</v>
      </c>
      <c r="AC6" s="35">
        <f t="shared" si="4"/>
        <v>101.48</v>
      </c>
      <c r="AD6" s="35" t="str">
        <f t="shared" si="4"/>
        <v>-</v>
      </c>
      <c r="AE6" s="35" t="str">
        <f t="shared" si="4"/>
        <v>-</v>
      </c>
      <c r="AF6" s="35" t="str">
        <f t="shared" si="4"/>
        <v>-</v>
      </c>
      <c r="AG6" s="35">
        <f t="shared" si="4"/>
        <v>106.85</v>
      </c>
      <c r="AH6" s="35">
        <f t="shared" si="4"/>
        <v>108.11</v>
      </c>
      <c r="AI6" s="34" t="str">
        <f>IF(AI7="","",IF(AI7="-","【-】","【"&amp;SUBSTITUTE(TEXT(AI7,"#,##0.00"),"-","△")&amp;"】"))</f>
        <v>【108.80】</v>
      </c>
      <c r="AJ6" s="35" t="str">
        <f>IF(AJ7="",NA(),AJ7)</f>
        <v>-</v>
      </c>
      <c r="AK6" s="35" t="str">
        <f t="shared" ref="AK6:AS6" si="5">IF(AK7="",NA(),AK7)</f>
        <v>-</v>
      </c>
      <c r="AL6" s="35" t="str">
        <f t="shared" si="5"/>
        <v>-</v>
      </c>
      <c r="AM6" s="35">
        <f t="shared" si="5"/>
        <v>3.16</v>
      </c>
      <c r="AN6" s="34">
        <f t="shared" si="5"/>
        <v>0</v>
      </c>
      <c r="AO6" s="35" t="str">
        <f t="shared" si="5"/>
        <v>-</v>
      </c>
      <c r="AP6" s="35" t="str">
        <f t="shared" si="5"/>
        <v>-</v>
      </c>
      <c r="AQ6" s="35" t="str">
        <f t="shared" si="5"/>
        <v>-</v>
      </c>
      <c r="AR6" s="35">
        <f t="shared" si="5"/>
        <v>92.92</v>
      </c>
      <c r="AS6" s="35">
        <f t="shared" si="5"/>
        <v>86.54</v>
      </c>
      <c r="AT6" s="34" t="str">
        <f>IF(AT7="","",IF(AT7="-","【-】","【"&amp;SUBSTITUTE(TEXT(AT7,"#,##0.00"),"-","△")&amp;"】"))</f>
        <v>【4.27】</v>
      </c>
      <c r="AU6" s="35" t="str">
        <f>IF(AU7="",NA(),AU7)</f>
        <v>-</v>
      </c>
      <c r="AV6" s="35" t="str">
        <f t="shared" ref="AV6:BD6" si="6">IF(AV7="",NA(),AV7)</f>
        <v>-</v>
      </c>
      <c r="AW6" s="35" t="str">
        <f t="shared" si="6"/>
        <v>-</v>
      </c>
      <c r="AX6" s="35">
        <f t="shared" si="6"/>
        <v>53.38</v>
      </c>
      <c r="AY6" s="35">
        <f t="shared" si="6"/>
        <v>49.34</v>
      </c>
      <c r="AZ6" s="35" t="str">
        <f t="shared" si="6"/>
        <v>-</v>
      </c>
      <c r="BA6" s="35" t="str">
        <f t="shared" si="6"/>
        <v>-</v>
      </c>
      <c r="BB6" s="35" t="str">
        <f t="shared" si="6"/>
        <v>-</v>
      </c>
      <c r="BC6" s="35">
        <f t="shared" si="6"/>
        <v>50.66</v>
      </c>
      <c r="BD6" s="35">
        <f t="shared" si="6"/>
        <v>62.25</v>
      </c>
      <c r="BE6" s="34" t="str">
        <f>IF(BE7="","",IF(BE7="-","【-】","【"&amp;SUBSTITUTE(TEXT(BE7,"#,##0.00"),"-","△")&amp;"】"))</f>
        <v>【66.41】</v>
      </c>
      <c r="BF6" s="35" t="str">
        <f>IF(BF7="",NA(),BF7)</f>
        <v>-</v>
      </c>
      <c r="BG6" s="35" t="str">
        <f t="shared" ref="BG6:BO6" si="7">IF(BG7="",NA(),BG7)</f>
        <v>-</v>
      </c>
      <c r="BH6" s="35" t="str">
        <f t="shared" si="7"/>
        <v>-</v>
      </c>
      <c r="BI6" s="35">
        <f t="shared" si="7"/>
        <v>2906.99</v>
      </c>
      <c r="BJ6" s="35">
        <f t="shared" si="7"/>
        <v>2881.14</v>
      </c>
      <c r="BK6" s="35" t="str">
        <f t="shared" si="7"/>
        <v>-</v>
      </c>
      <c r="BL6" s="35" t="str">
        <f t="shared" si="7"/>
        <v>-</v>
      </c>
      <c r="BM6" s="35" t="str">
        <f t="shared" si="7"/>
        <v>-</v>
      </c>
      <c r="BN6" s="35">
        <f t="shared" si="7"/>
        <v>1111.31</v>
      </c>
      <c r="BO6" s="35">
        <f t="shared" si="7"/>
        <v>966.33</v>
      </c>
      <c r="BP6" s="34" t="str">
        <f>IF(BP7="","",IF(BP7="-","【-】","【"&amp;SUBSTITUTE(TEXT(BP7,"#,##0.00"),"-","△")&amp;"】"))</f>
        <v>【707.33】</v>
      </c>
      <c r="BQ6" s="35" t="str">
        <f>IF(BQ7="",NA(),BQ7)</f>
        <v>-</v>
      </c>
      <c r="BR6" s="35" t="str">
        <f t="shared" ref="BR6:BZ6" si="8">IF(BR7="",NA(),BR7)</f>
        <v>-</v>
      </c>
      <c r="BS6" s="35" t="str">
        <f t="shared" si="8"/>
        <v>-</v>
      </c>
      <c r="BT6" s="35">
        <f t="shared" si="8"/>
        <v>93.91</v>
      </c>
      <c r="BU6" s="35">
        <f t="shared" si="8"/>
        <v>91.75</v>
      </c>
      <c r="BV6" s="35" t="str">
        <f t="shared" si="8"/>
        <v>-</v>
      </c>
      <c r="BW6" s="35" t="str">
        <f t="shared" si="8"/>
        <v>-</v>
      </c>
      <c r="BX6" s="35" t="str">
        <f t="shared" si="8"/>
        <v>-</v>
      </c>
      <c r="BY6" s="35">
        <f t="shared" si="8"/>
        <v>75.540000000000006</v>
      </c>
      <c r="BZ6" s="35">
        <f t="shared" si="8"/>
        <v>81.739999999999995</v>
      </c>
      <c r="CA6" s="34" t="str">
        <f>IF(CA7="","",IF(CA7="-","【-】","【"&amp;SUBSTITUTE(TEXT(CA7,"#,##0.00"),"-","△")&amp;"】"))</f>
        <v>【101.26】</v>
      </c>
      <c r="CB6" s="35" t="str">
        <f>IF(CB7="",NA(),CB7)</f>
        <v>-</v>
      </c>
      <c r="CC6" s="35" t="str">
        <f t="shared" ref="CC6:CK6" si="9">IF(CC7="",NA(),CC7)</f>
        <v>-</v>
      </c>
      <c r="CD6" s="35" t="str">
        <f t="shared" si="9"/>
        <v>-</v>
      </c>
      <c r="CE6" s="35">
        <f t="shared" si="9"/>
        <v>209.61</v>
      </c>
      <c r="CF6" s="35">
        <f t="shared" si="9"/>
        <v>214.68</v>
      </c>
      <c r="CG6" s="35" t="str">
        <f t="shared" si="9"/>
        <v>-</v>
      </c>
      <c r="CH6" s="35" t="str">
        <f t="shared" si="9"/>
        <v>-</v>
      </c>
      <c r="CI6" s="35" t="str">
        <f t="shared" si="9"/>
        <v>-</v>
      </c>
      <c r="CJ6" s="35">
        <f t="shared" si="9"/>
        <v>207.96</v>
      </c>
      <c r="CK6" s="35">
        <f t="shared" si="9"/>
        <v>194.31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53.51</v>
      </c>
      <c r="CV6" s="35">
        <f t="shared" si="10"/>
        <v>53.5</v>
      </c>
      <c r="CW6" s="34" t="str">
        <f>IF(CW7="","",IF(CW7="-","【-】","【"&amp;SUBSTITUTE(TEXT(CW7,"#,##0.00"),"-","△")&amp;"】"))</f>
        <v>【60.13】</v>
      </c>
      <c r="CX6" s="35" t="str">
        <f>IF(CX7="",NA(),CX7)</f>
        <v>-</v>
      </c>
      <c r="CY6" s="35" t="str">
        <f t="shared" ref="CY6:DG6" si="11">IF(CY7="",NA(),CY7)</f>
        <v>-</v>
      </c>
      <c r="CZ6" s="35" t="str">
        <f t="shared" si="11"/>
        <v>-</v>
      </c>
      <c r="DA6" s="35">
        <f t="shared" si="11"/>
        <v>74</v>
      </c>
      <c r="DB6" s="35">
        <f t="shared" si="11"/>
        <v>74.31</v>
      </c>
      <c r="DC6" s="35" t="str">
        <f t="shared" si="11"/>
        <v>-</v>
      </c>
      <c r="DD6" s="35" t="str">
        <f t="shared" si="11"/>
        <v>-</v>
      </c>
      <c r="DE6" s="35" t="str">
        <f t="shared" si="11"/>
        <v>-</v>
      </c>
      <c r="DF6" s="35">
        <f t="shared" si="11"/>
        <v>83.91</v>
      </c>
      <c r="DG6" s="35">
        <f t="shared" si="11"/>
        <v>83.51</v>
      </c>
      <c r="DH6" s="34" t="str">
        <f>IF(DH7="","",IF(DH7="-","【-】","【"&amp;SUBSTITUTE(TEXT(DH7,"#,##0.00"),"-","△")&amp;"】"))</f>
        <v>【95.06】</v>
      </c>
      <c r="DI6" s="35" t="str">
        <f>IF(DI7="",NA(),DI7)</f>
        <v>-</v>
      </c>
      <c r="DJ6" s="35" t="str">
        <f t="shared" ref="DJ6:DR6" si="12">IF(DJ7="",NA(),DJ7)</f>
        <v>-</v>
      </c>
      <c r="DK6" s="35" t="str">
        <f t="shared" si="12"/>
        <v>-</v>
      </c>
      <c r="DL6" s="35">
        <f t="shared" si="12"/>
        <v>27.49</v>
      </c>
      <c r="DM6" s="35">
        <f t="shared" si="12"/>
        <v>27.48</v>
      </c>
      <c r="DN6" s="35" t="str">
        <f t="shared" si="12"/>
        <v>-</v>
      </c>
      <c r="DO6" s="35" t="str">
        <f t="shared" si="12"/>
        <v>-</v>
      </c>
      <c r="DP6" s="35" t="str">
        <f t="shared" si="12"/>
        <v>-</v>
      </c>
      <c r="DQ6" s="35">
        <f t="shared" si="12"/>
        <v>21.09</v>
      </c>
      <c r="DR6" s="35">
        <f t="shared" si="12"/>
        <v>21.16</v>
      </c>
      <c r="DS6" s="34" t="str">
        <f>IF(DS7="","",IF(DS7="-","【-】","【"&amp;SUBSTITUTE(TEXT(DS7,"#,##0.00"),"-","△")&amp;"】"))</f>
        <v>【38.13】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【5.37】</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0.15</v>
      </c>
      <c r="EN6" s="35">
        <f t="shared" si="14"/>
        <v>0.16</v>
      </c>
      <c r="EO6" s="34" t="str">
        <f>IF(EO7="","",IF(EO7="-","【-】","【"&amp;SUBSTITUTE(TEXT(EO7,"#,##0.00"),"-","△")&amp;"】"))</f>
        <v>【0.23】</v>
      </c>
    </row>
    <row r="7" spans="1:148" s="36" customFormat="1" x14ac:dyDescent="0.15">
      <c r="A7" s="28"/>
      <c r="B7" s="37">
        <v>2017</v>
      </c>
      <c r="C7" s="37">
        <v>45055</v>
      </c>
      <c r="D7" s="37">
        <v>46</v>
      </c>
      <c r="E7" s="37">
        <v>17</v>
      </c>
      <c r="F7" s="37">
        <v>1</v>
      </c>
      <c r="G7" s="37">
        <v>0</v>
      </c>
      <c r="H7" s="37" t="s">
        <v>108</v>
      </c>
      <c r="I7" s="37" t="s">
        <v>109</v>
      </c>
      <c r="J7" s="37" t="s">
        <v>110</v>
      </c>
      <c r="K7" s="37" t="s">
        <v>111</v>
      </c>
      <c r="L7" s="37" t="s">
        <v>112</v>
      </c>
      <c r="M7" s="37" t="s">
        <v>113</v>
      </c>
      <c r="N7" s="38" t="s">
        <v>114</v>
      </c>
      <c r="O7" s="38">
        <v>45.91</v>
      </c>
      <c r="P7" s="38">
        <v>40.409999999999997</v>
      </c>
      <c r="Q7" s="38">
        <v>87.12</v>
      </c>
      <c r="R7" s="38">
        <v>3670</v>
      </c>
      <c r="S7" s="38">
        <v>24707</v>
      </c>
      <c r="T7" s="38">
        <v>74.95</v>
      </c>
      <c r="U7" s="38">
        <v>329.65</v>
      </c>
      <c r="V7" s="38">
        <v>9964</v>
      </c>
      <c r="W7" s="38">
        <v>3.2</v>
      </c>
      <c r="X7" s="38">
        <v>3113.75</v>
      </c>
      <c r="Y7" s="38" t="s">
        <v>114</v>
      </c>
      <c r="Z7" s="38" t="s">
        <v>114</v>
      </c>
      <c r="AA7" s="38" t="s">
        <v>114</v>
      </c>
      <c r="AB7" s="38">
        <v>99.05</v>
      </c>
      <c r="AC7" s="38">
        <v>101.48</v>
      </c>
      <c r="AD7" s="38" t="s">
        <v>114</v>
      </c>
      <c r="AE7" s="38" t="s">
        <v>114</v>
      </c>
      <c r="AF7" s="38" t="s">
        <v>114</v>
      </c>
      <c r="AG7" s="38">
        <v>106.85</v>
      </c>
      <c r="AH7" s="38">
        <v>108.11</v>
      </c>
      <c r="AI7" s="38">
        <v>108.8</v>
      </c>
      <c r="AJ7" s="38" t="s">
        <v>114</v>
      </c>
      <c r="AK7" s="38" t="s">
        <v>114</v>
      </c>
      <c r="AL7" s="38" t="s">
        <v>114</v>
      </c>
      <c r="AM7" s="38">
        <v>3.16</v>
      </c>
      <c r="AN7" s="38">
        <v>0</v>
      </c>
      <c r="AO7" s="38" t="s">
        <v>114</v>
      </c>
      <c r="AP7" s="38" t="s">
        <v>114</v>
      </c>
      <c r="AQ7" s="38" t="s">
        <v>114</v>
      </c>
      <c r="AR7" s="38">
        <v>92.92</v>
      </c>
      <c r="AS7" s="38">
        <v>86.54</v>
      </c>
      <c r="AT7" s="38">
        <v>4.2699999999999996</v>
      </c>
      <c r="AU7" s="38" t="s">
        <v>114</v>
      </c>
      <c r="AV7" s="38" t="s">
        <v>114</v>
      </c>
      <c r="AW7" s="38" t="s">
        <v>114</v>
      </c>
      <c r="AX7" s="38">
        <v>53.38</v>
      </c>
      <c r="AY7" s="38">
        <v>49.34</v>
      </c>
      <c r="AZ7" s="38" t="s">
        <v>114</v>
      </c>
      <c r="BA7" s="38" t="s">
        <v>114</v>
      </c>
      <c r="BB7" s="38" t="s">
        <v>114</v>
      </c>
      <c r="BC7" s="38">
        <v>50.66</v>
      </c>
      <c r="BD7" s="38">
        <v>62.25</v>
      </c>
      <c r="BE7" s="38">
        <v>66.41</v>
      </c>
      <c r="BF7" s="38" t="s">
        <v>114</v>
      </c>
      <c r="BG7" s="38" t="s">
        <v>114</v>
      </c>
      <c r="BH7" s="38" t="s">
        <v>114</v>
      </c>
      <c r="BI7" s="38">
        <v>2906.99</v>
      </c>
      <c r="BJ7" s="38">
        <v>2881.14</v>
      </c>
      <c r="BK7" s="38" t="s">
        <v>114</v>
      </c>
      <c r="BL7" s="38" t="s">
        <v>114</v>
      </c>
      <c r="BM7" s="38" t="s">
        <v>114</v>
      </c>
      <c r="BN7" s="38">
        <v>1111.31</v>
      </c>
      <c r="BO7" s="38">
        <v>966.33</v>
      </c>
      <c r="BP7" s="38">
        <v>707.33</v>
      </c>
      <c r="BQ7" s="38" t="s">
        <v>114</v>
      </c>
      <c r="BR7" s="38" t="s">
        <v>114</v>
      </c>
      <c r="BS7" s="38" t="s">
        <v>114</v>
      </c>
      <c r="BT7" s="38">
        <v>93.91</v>
      </c>
      <c r="BU7" s="38">
        <v>91.75</v>
      </c>
      <c r="BV7" s="38" t="s">
        <v>114</v>
      </c>
      <c r="BW7" s="38" t="s">
        <v>114</v>
      </c>
      <c r="BX7" s="38" t="s">
        <v>114</v>
      </c>
      <c r="BY7" s="38">
        <v>75.540000000000006</v>
      </c>
      <c r="BZ7" s="38">
        <v>81.739999999999995</v>
      </c>
      <c r="CA7" s="38">
        <v>101.26</v>
      </c>
      <c r="CB7" s="38" t="s">
        <v>114</v>
      </c>
      <c r="CC7" s="38" t="s">
        <v>114</v>
      </c>
      <c r="CD7" s="38" t="s">
        <v>114</v>
      </c>
      <c r="CE7" s="38">
        <v>209.61</v>
      </c>
      <c r="CF7" s="38">
        <v>214.68</v>
      </c>
      <c r="CG7" s="38" t="s">
        <v>114</v>
      </c>
      <c r="CH7" s="38" t="s">
        <v>114</v>
      </c>
      <c r="CI7" s="38" t="s">
        <v>114</v>
      </c>
      <c r="CJ7" s="38">
        <v>207.96</v>
      </c>
      <c r="CK7" s="38">
        <v>194.31</v>
      </c>
      <c r="CL7" s="38">
        <v>136.38999999999999</v>
      </c>
      <c r="CM7" s="38" t="s">
        <v>114</v>
      </c>
      <c r="CN7" s="38" t="s">
        <v>114</v>
      </c>
      <c r="CO7" s="38" t="s">
        <v>114</v>
      </c>
      <c r="CP7" s="38" t="s">
        <v>114</v>
      </c>
      <c r="CQ7" s="38" t="s">
        <v>114</v>
      </c>
      <c r="CR7" s="38" t="s">
        <v>114</v>
      </c>
      <c r="CS7" s="38" t="s">
        <v>114</v>
      </c>
      <c r="CT7" s="38" t="s">
        <v>114</v>
      </c>
      <c r="CU7" s="38">
        <v>53.51</v>
      </c>
      <c r="CV7" s="38">
        <v>53.5</v>
      </c>
      <c r="CW7" s="38">
        <v>60.13</v>
      </c>
      <c r="CX7" s="38" t="s">
        <v>114</v>
      </c>
      <c r="CY7" s="38" t="s">
        <v>114</v>
      </c>
      <c r="CZ7" s="38" t="s">
        <v>114</v>
      </c>
      <c r="DA7" s="38">
        <v>74</v>
      </c>
      <c r="DB7" s="38">
        <v>74.31</v>
      </c>
      <c r="DC7" s="38" t="s">
        <v>114</v>
      </c>
      <c r="DD7" s="38" t="s">
        <v>114</v>
      </c>
      <c r="DE7" s="38" t="s">
        <v>114</v>
      </c>
      <c r="DF7" s="38">
        <v>83.91</v>
      </c>
      <c r="DG7" s="38">
        <v>83.51</v>
      </c>
      <c r="DH7" s="38">
        <v>95.06</v>
      </c>
      <c r="DI7" s="38" t="s">
        <v>114</v>
      </c>
      <c r="DJ7" s="38" t="s">
        <v>114</v>
      </c>
      <c r="DK7" s="38" t="s">
        <v>114</v>
      </c>
      <c r="DL7" s="38">
        <v>27.49</v>
      </c>
      <c r="DM7" s="38">
        <v>27.48</v>
      </c>
      <c r="DN7" s="38" t="s">
        <v>114</v>
      </c>
      <c r="DO7" s="38" t="s">
        <v>114</v>
      </c>
      <c r="DP7" s="38" t="s">
        <v>114</v>
      </c>
      <c r="DQ7" s="38">
        <v>21.09</v>
      </c>
      <c r="DR7" s="38">
        <v>21.16</v>
      </c>
      <c r="DS7" s="38">
        <v>38.130000000000003</v>
      </c>
      <c r="DT7" s="38" t="s">
        <v>114</v>
      </c>
      <c r="DU7" s="38" t="s">
        <v>114</v>
      </c>
      <c r="DV7" s="38" t="s">
        <v>114</v>
      </c>
      <c r="DW7" s="38">
        <v>0</v>
      </c>
      <c r="DX7" s="38">
        <v>0</v>
      </c>
      <c r="DY7" s="38" t="s">
        <v>114</v>
      </c>
      <c r="DZ7" s="38" t="s">
        <v>114</v>
      </c>
      <c r="EA7" s="38" t="s">
        <v>114</v>
      </c>
      <c r="EB7" s="38">
        <v>0</v>
      </c>
      <c r="EC7" s="38">
        <v>0</v>
      </c>
      <c r="ED7" s="38">
        <v>5.37</v>
      </c>
      <c r="EE7" s="38" t="s">
        <v>114</v>
      </c>
      <c r="EF7" s="38" t="s">
        <v>114</v>
      </c>
      <c r="EG7" s="38" t="s">
        <v>114</v>
      </c>
      <c r="EH7" s="38">
        <v>0</v>
      </c>
      <c r="EI7" s="38">
        <v>0</v>
      </c>
      <c r="EJ7" s="38" t="s">
        <v>114</v>
      </c>
      <c r="EK7" s="38" t="s">
        <v>114</v>
      </c>
      <c r="EL7" s="38" t="s">
        <v>114</v>
      </c>
      <c r="EM7" s="38">
        <v>0.15</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2019-01-31T06:01:52Z</cp:lastPrinted>
  <dcterms:created xsi:type="dcterms:W3CDTF">2018-12-03T08:47:39Z</dcterms:created>
  <dcterms:modified xsi:type="dcterms:W3CDTF">2019-02-18T02:20:26Z</dcterms:modified>
</cp:coreProperties>
</file>