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athens-2018\share\上下水道事業所\004総務係\001上下水共通\012_照会・回答\026公営企業に係る「経営比較分析表」の分析等\H30\"/>
    </mc:Choice>
  </mc:AlternateContent>
  <xr:revisionPtr revIDLastSave="0" documentId="13_ncr:1_{E1F1CD2D-7594-4F69-BC9F-289CF67F81E9}" xr6:coauthVersionLast="36" xr6:coauthVersionMax="36" xr10:uidLastSave="{00000000-0000-0000-0000-000000000000}"/>
  <workbookProtection workbookAlgorithmName="SHA-512" workbookHashValue="9LViqBPE13BCfMkg+kvr92S7mQUco6R7cwYCdcHMuJs2djC9mXtn0IkrNhTTvsv9AujuCmkazsYcdji8dyDVyg==" workbookSaltValue="3e8NnbKAm38x7jSmDsWIK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<sst xmlns="http://schemas.openxmlformats.org/spreadsheetml/2006/main" count="240" uniqueCount="123">
  <si>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</si>
  <si>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</si>
  <si>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</si>
  <si>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</si>
  <si>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</si>
  <si>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</si>
  <si>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</si>
  <si>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</si>
  <si>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</si>
  <si>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</si>
  <si>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</si>
  <si>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</si>
  <si>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</si>
  <si>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</si>
  <si>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</si>
  <si>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</si>
  <si>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</si>
  <si>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</si>
  <si>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</si>
  <si>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</si>
  <si>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</si>
  <si>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</si>
  <si>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</si>
  <si>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</si>
  <si>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</si>
  <si>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</si>
  <si>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</si>
  <si>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</si>
  <si>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</si>
  <si>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</si>
  <si>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</si>
  <si>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</si>
  <si>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</si>
  <si>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</si>
  <si>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</si>
  <si>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</si>
  <si>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</si>
  <si>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</si>
  <si>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</si>
  <si>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</si>
  <si>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</si>
  <si>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</si>
  <si>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</si>
  <si>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</si>
  <si>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</si>
  <si>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</si>
  <si>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</si>
  <si>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</si>
  <si>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</si>
  <si>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</si>
  <si>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</si>
  <si>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</si>
  <si>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</si>
  <si>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</si>
  <si>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</si>
  <si>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</si>
  <si>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</si>
  <si>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</si>
  <si>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</si>
  <si>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</si>
  <si>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</si>
  <si>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</si>
  <si>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</si>
  <si>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</si>
  <si>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</si>
  <si>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</si>
  <si>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</si>
  <si>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</si>
  <si>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</si>
  <si>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</si>
  <si>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</si>
  <si>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</si>
  <si>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</si>
  <si>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</si>
  <si>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</si>
  <si>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</si>
  <si>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</si>
  <si>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</si>
  <si>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</si>
  <si>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</si>
  <si>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</si>
  <si>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</si>
  <si>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</si>
  <si>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</si>
  <si>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</si>
  <si>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</si>
  <si>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</si>
  <si>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</si>
  <si>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</si>
  <si>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</si>
  <si>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</si>
  <si>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</si>
  <si>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</si>
  <si>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</si>
  <si>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</si>
  <si>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</si>
  <si>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</si>
  <si>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</si>
  <si>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</si>
  <si>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</si>
  <si>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</si>
  <si>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</si>
  <si>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</si>
  <si>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</si>
  <si>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</si>
  <si>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</si>
  <si>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</si>
  <si>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</si>
  <si>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</si>
  <si>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</si>
  <si>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</si>
  <si>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</si>
  <si>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</si>
  <si>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</si>
  <si>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</si>
  <si>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</si>
  <si>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</si>
  <si>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</si>
  <si>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</si>
  <si>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</si>
  <si>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経常収支比率は、前年度に引き続き類似団体平均を下回り、100％未満である。経常収益の多くが一般会計からの繰入金であり繰入金の減が主な原因である。収益増となるよう使用料収入確保や経費削減等の経営努力を図る必要がある。
②　累積欠損金比率は、類似団体平均を大きく上回っている。東日本大震災に伴う固定資産除却損が多額なため、使用料や一般会計からの繰入金の収入確保に努めているものの短期的な解消は難しい状況である。よりいっそうの使用料収入の確保等に努める必要がある。
③　流動比率は、類似団体平均を下回り100％未満であり、使用料収入確保等の経営改善を図っていく必要がある。
④　企業債残高対事業規模比率は、類似団体平均を上回っており、施設の計画的な更新に努める必要がある。
⑤　経費回収率は、類似団体平均を上回っており、100％を越えている。
⑥　汚水処理原価は、前年度に引き続き類似団体平均を下回っているが、共用開始からまもなく３０年を迎えるため、高資本対策経費をはじめ一般会計からの繰入金が終了した場合、増加が見込まれ、維持管理費や施設の計画的な更新による費用削減及び使用料収入の確保等に努める必要がある。
⑧　水洗化率は、前年度に引き続き類似団体平均を上回っているが、戸別訪問等により接続の普及促進に努め、さらなる向上を図り、使用料収入に結びつけたい。</t>
    <rPh sb="247" eb="249">
      <t>シタマワ</t>
    </rPh>
    <rPh sb="309" eb="310">
      <t>ウエ</t>
    </rPh>
    <phoneticPr fontId="4"/>
  </si>
  <si>
    <t>　人口減少による使用料収入の減、修繕費の増加、施設の更新財源確保等の課題に対し、持続可能な事業として収支バランスの改善を図り、必要に応じ使用料の見直しも検討しながら、健全で効率のよい経営に努めていく。（平成30年10月使用料改定済）</t>
    <rPh sb="101" eb="103">
      <t>ヘイセイ</t>
    </rPh>
    <phoneticPr fontId="4"/>
  </si>
  <si>
    <t xml:space="preserve">　当市の管路施設は昭和50年から整備され、昭和63年に共用開始を行っている。
①有形固定資産減価償却率は、類似団体平均を若干上回っており、③管渠改善率は平成28年度からの繰越工事もあったことから、類似団体平均を大きく上回っている。
　今後、本格的な更新時期を迎えることを見据え、平成31年度にストックマネジメントを策定し、計画的な維持管理に努め、老朽化対策を図る。
②　該当指標無し。
</t>
    <rPh sb="40" eb="42">
      <t>ユウケイ</t>
    </rPh>
    <rPh sb="42" eb="46">
      <t>コテイシサン</t>
    </rPh>
    <rPh sb="48" eb="51">
      <t>ショウキャクリツ</t>
    </rPh>
    <rPh sb="60" eb="62">
      <t>ジャッカン</t>
    </rPh>
    <rPh sb="62" eb="63">
      <t>ウエ</t>
    </rPh>
    <rPh sb="70" eb="72">
      <t>カンキョ</t>
    </rPh>
    <rPh sb="72" eb="75">
      <t>カイゼンリツ</t>
    </rPh>
    <rPh sb="76" eb="78">
      <t>ヘイセイ</t>
    </rPh>
    <rPh sb="80" eb="82">
      <t>ネンド</t>
    </rPh>
    <rPh sb="85" eb="87">
      <t>クリコシ</t>
    </rPh>
    <rPh sb="87" eb="89">
      <t>コウジ</t>
    </rPh>
    <rPh sb="98" eb="100">
      <t>ルイジ</t>
    </rPh>
    <rPh sb="100" eb="102">
      <t>ダンタイ</t>
    </rPh>
    <rPh sb="102" eb="104">
      <t>ヘイキン</t>
    </rPh>
    <rPh sb="105" eb="106">
      <t>オオ</t>
    </rPh>
    <rPh sb="108" eb="110">
      <t>ウワマワ</t>
    </rPh>
    <rPh sb="139" eb="141">
      <t>ヘイセイ</t>
    </rPh>
    <rPh sb="143" eb="145">
      <t>ネンド</t>
    </rPh>
    <rPh sb="157" eb="159">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</si>
</sst>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7.0000000000000007E-2</c:v>
                </c:pt>
                <c:pt idx="3" formatCode="#,##0.00;&quot;△&quot;#,##0.00;&quot;-&quot;">
                  <c:v>7.0000000000000007E-2</c:v>
                </c:pt>
                <c:pt idx="4" formatCode="#,##0.00;&quot;△&quot;#,##0.00;&quot;-&quot;">
                  <c:v>0.28999999999999998</c:v>
                </c:pt>
              </c:numCache>
            </c:numRef>
          </c:val>
          <c:extLst>
            <c:ext xmlns:c16="http://schemas.microsoft.com/office/drawing/2014/chart" uri="{C3380CC4-5D6E-409C-BE32-E72D297353CC}">
              <c16:uniqueId val="{00000000-382A-41A5-AE56-C8F5D37291A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382A-41A5-AE56-C8F5D37291A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CE-41C5-8563-0C7DCB74B96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D5CE-41C5-8563-0C7DCB74B96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91.47</c:v>
                </c:pt>
                <c:pt idx="1">
                  <c:v>92.79</c:v>
                </c:pt>
                <c:pt idx="2">
                  <c:v>93.46</c:v>
                </c:pt>
                <c:pt idx="3">
                  <c:v>94.13</c:v>
                </c:pt>
                <c:pt idx="4">
                  <c:v>95.37</c:v>
                </c:pt>
              </c:numCache>
            </c:numRef>
          </c:val>
          <c:extLst>
            <c:ext xmlns:c16="http://schemas.microsoft.com/office/drawing/2014/chart" uri="{C3380CC4-5D6E-409C-BE32-E72D297353CC}">
              <c16:uniqueId val="{00000000-B822-4C9B-8EAE-3C18832D415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B822-4C9B-8EAE-3C18832D415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102.74</c:v>
                </c:pt>
                <c:pt idx="1">
                  <c:v>107.11</c:v>
                </c:pt>
                <c:pt idx="2">
                  <c:v>107.3</c:v>
                </c:pt>
                <c:pt idx="3">
                  <c:v>99.86</c:v>
                </c:pt>
                <c:pt idx="4">
                  <c:v>95.4</c:v>
                </c:pt>
              </c:numCache>
            </c:numRef>
          </c:val>
          <c:extLst>
            <c:ext xmlns:c16="http://schemas.microsoft.com/office/drawing/2014/chart" uri="{C3380CC4-5D6E-409C-BE32-E72D297353CC}">
              <c16:uniqueId val="{00000000-5A96-400D-A229-81C155FFAD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108.56</c:v>
                </c:pt>
                <c:pt idx="2">
                  <c:v>109.12</c:v>
                </c:pt>
                <c:pt idx="3">
                  <c:v>106.85</c:v>
                </c:pt>
                <c:pt idx="4">
                  <c:v>108.11</c:v>
                </c:pt>
              </c:numCache>
            </c:numRef>
          </c:val>
          <c:smooth val="0"/>
          <c:extLst>
            <c:ext xmlns:c16="http://schemas.microsoft.com/office/drawing/2014/chart" uri="{C3380CC4-5D6E-409C-BE32-E72D297353CC}">
              <c16:uniqueId val="{00000001-5A96-400D-A229-81C155FFAD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9.39</c:v>
                </c:pt>
                <c:pt idx="1">
                  <c:v>16.93</c:v>
                </c:pt>
                <c:pt idx="2">
                  <c:v>18.84</c:v>
                </c:pt>
                <c:pt idx="3">
                  <c:v>20.149999999999999</c:v>
                </c:pt>
                <c:pt idx="4">
                  <c:v>21.55</c:v>
                </c:pt>
              </c:numCache>
            </c:numRef>
          </c:val>
          <c:extLst>
            <c:ext xmlns:c16="http://schemas.microsoft.com/office/drawing/2014/chart" uri="{C3380CC4-5D6E-409C-BE32-E72D297353CC}">
              <c16:uniqueId val="{00000000-39D5-4332-BDBD-97F0293A92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11.39</c:v>
                </c:pt>
                <c:pt idx="1">
                  <c:v>21.28</c:v>
                </c:pt>
                <c:pt idx="2">
                  <c:v>23.95</c:v>
                </c:pt>
                <c:pt idx="3">
                  <c:v>21.09</c:v>
                </c:pt>
                <c:pt idx="4">
                  <c:v>21.16</c:v>
                </c:pt>
              </c:numCache>
            </c:numRef>
          </c:val>
          <c:smooth val="0"/>
          <c:extLst>
            <c:ext xmlns:c16="http://schemas.microsoft.com/office/drawing/2014/chart" uri="{C3380CC4-5D6E-409C-BE32-E72D297353CC}">
              <c16:uniqueId val="{00000001-39D5-4332-BDBD-97F0293A92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22-408B-827F-7570545FFE9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0.78</c:v>
                </c:pt>
                <c:pt idx="1">
                  <c:v>0</c:v>
                </c:pt>
                <c:pt idx="2">
                  <c:v>0</c:v>
                </c:pt>
                <c:pt idx="3">
                  <c:v>0</c:v>
                </c:pt>
                <c:pt idx="4">
                  <c:v>0</c:v>
                </c:pt>
              </c:numCache>
            </c:numRef>
          </c:val>
          <c:smooth val="0"/>
          <c:extLst>
            <c:ext xmlns:c16="http://schemas.microsoft.com/office/drawing/2014/chart" uri="{C3380CC4-5D6E-409C-BE32-E72D297353CC}">
              <c16:uniqueId val="{00000001-8722-408B-827F-7570545FFE9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121.56</c:v>
                </c:pt>
                <c:pt idx="1">
                  <c:v>118.18</c:v>
                </c:pt>
                <c:pt idx="2">
                  <c:v>139.61000000000001</c:v>
                </c:pt>
                <c:pt idx="3">
                  <c:v>201.47</c:v>
                </c:pt>
                <c:pt idx="4">
                  <c:v>266.33</c:v>
                </c:pt>
              </c:numCache>
            </c:numRef>
          </c:val>
          <c:extLst>
            <c:ext xmlns:c16="http://schemas.microsoft.com/office/drawing/2014/chart" uri="{C3380CC4-5D6E-409C-BE32-E72D297353CC}">
              <c16:uniqueId val="{00000000-57E4-4320-A2F4-EA1239A13F7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149.66</c:v>
                </c:pt>
                <c:pt idx="1">
                  <c:v>100.32</c:v>
                </c:pt>
                <c:pt idx="2">
                  <c:v>116.49</c:v>
                </c:pt>
                <c:pt idx="3">
                  <c:v>92.92</c:v>
                </c:pt>
                <c:pt idx="4">
                  <c:v>86.54</c:v>
                </c:pt>
              </c:numCache>
            </c:numRef>
          </c:val>
          <c:smooth val="0"/>
          <c:extLst>
            <c:ext xmlns:c16="http://schemas.microsoft.com/office/drawing/2014/chart" uri="{C3380CC4-5D6E-409C-BE32-E72D297353CC}">
              <c16:uniqueId val="{00000001-57E4-4320-A2F4-EA1239A13F7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221.63</c:v>
                </c:pt>
                <c:pt idx="1">
                  <c:v>46.23</c:v>
                </c:pt>
                <c:pt idx="2">
                  <c:v>53.07</c:v>
                </c:pt>
                <c:pt idx="3">
                  <c:v>51.87</c:v>
                </c:pt>
                <c:pt idx="4">
                  <c:v>45.91</c:v>
                </c:pt>
              </c:numCache>
            </c:numRef>
          </c:val>
          <c:extLst>
            <c:ext xmlns:c16="http://schemas.microsoft.com/office/drawing/2014/chart" uri="{C3380CC4-5D6E-409C-BE32-E72D297353CC}">
              <c16:uniqueId val="{00000000-3869-49F5-A3EE-82A5F567BBC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246.4</c:v>
                </c:pt>
                <c:pt idx="1">
                  <c:v>49.23</c:v>
                </c:pt>
                <c:pt idx="2">
                  <c:v>44.37</c:v>
                </c:pt>
                <c:pt idx="3">
                  <c:v>50.66</c:v>
                </c:pt>
                <c:pt idx="4">
                  <c:v>62.25</c:v>
                </c:pt>
              </c:numCache>
            </c:numRef>
          </c:val>
          <c:smooth val="0"/>
          <c:extLst>
            <c:ext xmlns:c16="http://schemas.microsoft.com/office/drawing/2014/chart" uri="{C3380CC4-5D6E-409C-BE32-E72D297353CC}">
              <c16:uniqueId val="{00000001-3869-49F5-A3EE-82A5F567BBC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1469.5</c:v>
                </c:pt>
                <c:pt idx="1">
                  <c:v>1354.68</c:v>
                </c:pt>
                <c:pt idx="2">
                  <c:v>1401.55</c:v>
                </c:pt>
                <c:pt idx="3">
                  <c:v>1065.54</c:v>
                </c:pt>
                <c:pt idx="4">
                  <c:v>1306.75</c:v>
                </c:pt>
              </c:numCache>
            </c:numRef>
          </c:val>
          <c:extLst>
            <c:ext xmlns:c16="http://schemas.microsoft.com/office/drawing/2014/chart" uri="{C3380CC4-5D6E-409C-BE32-E72D297353CC}">
              <c16:uniqueId val="{00000000-2E7C-4799-9C7E-BD5D9DF16C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2E7C-4799-9C7E-BD5D9DF16C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110.06</c:v>
                </c:pt>
                <c:pt idx="1">
                  <c:v>111.12</c:v>
                </c:pt>
                <c:pt idx="2">
                  <c:v>111.15</c:v>
                </c:pt>
                <c:pt idx="3">
                  <c:v>103.98</c:v>
                </c:pt>
                <c:pt idx="4">
                  <c:v>101.98</c:v>
                </c:pt>
              </c:numCache>
            </c:numRef>
          </c:val>
          <c:extLst>
            <c:ext xmlns:c16="http://schemas.microsoft.com/office/drawing/2014/chart" uri="{C3380CC4-5D6E-409C-BE32-E72D297353CC}">
              <c16:uniqueId val="{00000000-AF93-493B-9C4B-1B85A02951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AF93-493B-9C4B-1B85A02951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151.4</c:v>
                </c:pt>
                <c:pt idx="1">
                  <c:v>150</c:v>
                </c:pt>
                <c:pt idx="2">
                  <c:v>150.18</c:v>
                </c:pt>
                <c:pt idx="3">
                  <c:v>160.62</c:v>
                </c:pt>
                <c:pt idx="4">
                  <c:v>163.96</c:v>
                </c:pt>
              </c:numCache>
            </c:numRef>
          </c:val>
          <c:extLst>
            <c:ext xmlns:c16="http://schemas.microsoft.com/office/drawing/2014/chart" uri="{C3380CC4-5D6E-409C-BE32-E72D297353CC}">
              <c16:uniqueId val="{00000000-E607-45D1-A85B-DE27E0231BE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E607-45D1-A85B-DE27E0231BE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Q4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白石市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34718</v>
      </c>
      <c r="AM8" s="50"/>
      <c r="AN8" s="50"/>
      <c r="AO8" s="50"/>
      <c r="AP8" s="50"/>
      <c r="AQ8" s="50"/>
      <c r="AR8" s="50"/>
      <c r="AS8" s="50"/>
      <c r="AT8" s="45">
        <f>データ!T6</f>
        <v>286.48</v>
      </c>
      <c r="AU8" s="45"/>
      <c r="AV8" s="45"/>
      <c r="AW8" s="45"/>
      <c r="AX8" s="45"/>
      <c r="AY8" s="45"/>
      <c r="AZ8" s="45"/>
      <c r="BA8" s="45"/>
      <c r="BB8" s="45">
        <f>データ!U6</f>
        <v>121.19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48.78</v>
      </c>
      <c r="J10" s="45"/>
      <c r="K10" s="45"/>
      <c r="L10" s="45"/>
      <c r="M10" s="45"/>
      <c r="N10" s="45"/>
      <c r="O10" s="45"/>
      <c r="P10" s="45">
        <f>データ!P6</f>
        <v>65.650000000000006</v>
      </c>
      <c r="Q10" s="45"/>
      <c r="R10" s="45"/>
      <c r="S10" s="45"/>
      <c r="T10" s="45"/>
      <c r="U10" s="45"/>
      <c r="V10" s="45"/>
      <c r="W10" s="45">
        <f>データ!Q6</f>
        <v>92.54</v>
      </c>
      <c r="X10" s="45"/>
      <c r="Y10" s="45"/>
      <c r="Z10" s="45"/>
      <c r="AA10" s="45"/>
      <c r="AB10" s="45"/>
      <c r="AC10" s="45"/>
      <c r="AD10" s="50">
        <f>データ!R6</f>
        <v>3132</v>
      </c>
      <c r="AE10" s="50"/>
      <c r="AF10" s="50"/>
      <c r="AG10" s="50"/>
      <c r="AH10" s="50"/>
      <c r="AI10" s="50"/>
      <c r="AJ10" s="50"/>
      <c r="AK10" s="2"/>
      <c r="AL10" s="50">
        <f>データ!V6</f>
        <v>22676</v>
      </c>
      <c r="AM10" s="50"/>
      <c r="AN10" s="50"/>
      <c r="AO10" s="50"/>
      <c r="AP10" s="50"/>
      <c r="AQ10" s="50"/>
      <c r="AR10" s="50"/>
      <c r="AS10" s="50"/>
      <c r="AT10" s="45">
        <f>データ!W6</f>
        <v>8.9700000000000006</v>
      </c>
      <c r="AU10" s="45"/>
      <c r="AV10" s="45"/>
      <c r="AW10" s="45"/>
      <c r="AX10" s="45"/>
      <c r="AY10" s="45"/>
      <c r="AZ10" s="45"/>
      <c r="BA10" s="45"/>
      <c r="BB10" s="45">
        <f>データ!X6</f>
        <v>2527.98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UvZoxj72lmXriW2y1PXvn8dK87i/Hp8nbivo0vLBRpZpjjJdvdsXcaRXKbBYunwKcuIMkoHpnoTez7h8esWm+Q==" saltValue="u11Drfhaot7JIJmYw3y7t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42064</v>
      </c>
      <c r="D6" s="33">
        <f t="shared" si="3"/>
        <v>46</v>
      </c>
      <c r="E6" s="33">
        <f t="shared" si="3"/>
        <v>17</v>
      </c>
      <c r="F6" s="33">
        <f t="shared" si="3"/>
        <v>1</v>
      </c>
      <c r="G6" s="33">
        <f t="shared" si="3"/>
        <v>0</v>
      </c>
      <c r="H6" s="33" t="str">
        <f t="shared" si="3"/>
        <v>宮城県　白石市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48.78</v>
      </c>
      <c r="P6" s="34">
        <f t="shared" si="3"/>
        <v>65.650000000000006</v>
      </c>
      <c r="Q6" s="34">
        <f t="shared" si="3"/>
        <v>92.54</v>
      </c>
      <c r="R6" s="34">
        <f t="shared" si="3"/>
        <v>3132</v>
      </c>
      <c r="S6" s="34">
        <f t="shared" si="3"/>
        <v>34718</v>
      </c>
      <c r="T6" s="34">
        <f t="shared" si="3"/>
        <v>286.48</v>
      </c>
      <c r="U6" s="34">
        <f t="shared" si="3"/>
        <v>121.19</v>
      </c>
      <c r="V6" s="34">
        <f t="shared" si="3"/>
        <v>22676</v>
      </c>
      <c r="W6" s="34">
        <f t="shared" si="3"/>
        <v>8.9700000000000006</v>
      </c>
      <c r="X6" s="34">
        <f t="shared" si="3"/>
        <v>2527.98</v>
      </c>
      <c r="Y6" s="35">
        <f>IF(Y7="",NA(),Y7)</f>
        <v>102.74</v>
      </c>
      <c r="Z6" s="35">
        <f t="shared" ref="Z6:AH6" si="4">IF(Z7="",NA(),Z7)</f>
        <v>107.11</v>
      </c>
      <c r="AA6" s="35">
        <f t="shared" si="4"/>
        <v>107.3</v>
      </c>
      <c r="AB6" s="35">
        <f t="shared" si="4"/>
        <v>99.86</v>
      </c>
      <c r="AC6" s="35">
        <f t="shared" si="4"/>
        <v>95.4</v>
      </c>
      <c r="AD6" s="35">
        <f t="shared" si="4"/>
        <v>102.73</v>
      </c>
      <c r="AE6" s="35">
        <f t="shared" si="4"/>
        <v>108.56</v>
      </c>
      <c r="AF6" s="35">
        <f t="shared" si="4"/>
        <v>109.12</v>
      </c>
      <c r="AG6" s="35">
        <f t="shared" si="4"/>
        <v>106.85</v>
      </c>
      <c r="AH6" s="35">
        <f t="shared" si="4"/>
        <v>108.11</v>
      </c>
      <c r="AI6" s="34" t="str">
        <f>IF(AI7="","",IF(AI7="-","【-】","【"&amp;SUBSTITUTE(TEXT(AI7,"#,##0.00"),"-","△")&amp;"】"))</f>
        <v>【108.80】</v>
      </c>
      <c r="AJ6" s="35">
        <f>IF(AJ7="",NA(),AJ7)</f>
        <v>121.56</v>
      </c>
      <c r="AK6" s="35">
        <f t="shared" ref="AK6:AS6" si="5">IF(AK7="",NA(),AK7)</f>
        <v>118.18</v>
      </c>
      <c r="AL6" s="35">
        <f t="shared" si="5"/>
        <v>139.61000000000001</v>
      </c>
      <c r="AM6" s="35">
        <f t="shared" si="5"/>
        <v>201.47</v>
      </c>
      <c r="AN6" s="35">
        <f t="shared" si="5"/>
        <v>266.33</v>
      </c>
      <c r="AO6" s="35">
        <f t="shared" si="5"/>
        <v>149.66</v>
      </c>
      <c r="AP6" s="35">
        <f t="shared" si="5"/>
        <v>100.32</v>
      </c>
      <c r="AQ6" s="35">
        <f t="shared" si="5"/>
        <v>116.49</v>
      </c>
      <c r="AR6" s="35">
        <f t="shared" si="5"/>
        <v>92.92</v>
      </c>
      <c r="AS6" s="35">
        <f t="shared" si="5"/>
        <v>86.54</v>
      </c>
      <c r="AT6" s="34" t="str">
        <f>IF(AT7="","",IF(AT7="-","【-】","【"&amp;SUBSTITUTE(TEXT(AT7,"#,##0.00"),"-","△")&amp;"】"))</f>
        <v>【4.27】</v>
      </c>
      <c r="AU6" s="35">
        <f>IF(AU7="",NA(),AU7)</f>
        <v>221.63</v>
      </c>
      <c r="AV6" s="35">
        <f t="shared" ref="AV6:BD6" si="6">IF(AV7="",NA(),AV7)</f>
        <v>46.23</v>
      </c>
      <c r="AW6" s="35">
        <f t="shared" si="6"/>
        <v>53.07</v>
      </c>
      <c r="AX6" s="35">
        <f t="shared" si="6"/>
        <v>51.87</v>
      </c>
      <c r="AY6" s="35">
        <f t="shared" si="6"/>
        <v>45.91</v>
      </c>
      <c r="AZ6" s="35">
        <f t="shared" si="6"/>
        <v>246.4</v>
      </c>
      <c r="BA6" s="35">
        <f t="shared" si="6"/>
        <v>49.23</v>
      </c>
      <c r="BB6" s="35">
        <f t="shared" si="6"/>
        <v>44.37</v>
      </c>
      <c r="BC6" s="35">
        <f t="shared" si="6"/>
        <v>50.66</v>
      </c>
      <c r="BD6" s="35">
        <f t="shared" si="6"/>
        <v>62.25</v>
      </c>
      <c r="BE6" s="34" t="str">
        <f>IF(BE7="","",IF(BE7="-","【-】","【"&amp;SUBSTITUTE(TEXT(BE7,"#,##0.00"),"-","△")&amp;"】"))</f>
        <v>【66.41】</v>
      </c>
      <c r="BF6" s="35">
        <f>IF(BF7="",NA(),BF7)</f>
        <v>1469.5</v>
      </c>
      <c r="BG6" s="35">
        <f t="shared" ref="BG6:BO6" si="7">IF(BG7="",NA(),BG7)</f>
        <v>1354.68</v>
      </c>
      <c r="BH6" s="35">
        <f t="shared" si="7"/>
        <v>1401.55</v>
      </c>
      <c r="BI6" s="35">
        <f t="shared" si="7"/>
        <v>1065.54</v>
      </c>
      <c r="BJ6" s="35">
        <f t="shared" si="7"/>
        <v>1306.75</v>
      </c>
      <c r="BK6" s="35">
        <f t="shared" si="7"/>
        <v>1209.95</v>
      </c>
      <c r="BL6" s="35">
        <f t="shared" si="7"/>
        <v>1136.5</v>
      </c>
      <c r="BM6" s="35">
        <f t="shared" si="7"/>
        <v>1118.56</v>
      </c>
      <c r="BN6" s="35">
        <f t="shared" si="7"/>
        <v>1111.31</v>
      </c>
      <c r="BO6" s="35">
        <f t="shared" si="7"/>
        <v>966.33</v>
      </c>
      <c r="BP6" s="34" t="str">
        <f>IF(BP7="","",IF(BP7="-","【-】","【"&amp;SUBSTITUTE(TEXT(BP7,"#,##0.00"),"-","△")&amp;"】"))</f>
        <v>【707.33】</v>
      </c>
      <c r="BQ6" s="35">
        <f>IF(BQ7="",NA(),BQ7)</f>
        <v>110.06</v>
      </c>
      <c r="BR6" s="35">
        <f t="shared" ref="BR6:BZ6" si="8">IF(BR7="",NA(),BR7)</f>
        <v>111.12</v>
      </c>
      <c r="BS6" s="35">
        <f t="shared" si="8"/>
        <v>111.15</v>
      </c>
      <c r="BT6" s="35">
        <f t="shared" si="8"/>
        <v>103.98</v>
      </c>
      <c r="BU6" s="35">
        <f t="shared" si="8"/>
        <v>101.98</v>
      </c>
      <c r="BV6" s="35">
        <f t="shared" si="8"/>
        <v>69.48</v>
      </c>
      <c r="BW6" s="35">
        <f t="shared" si="8"/>
        <v>71.650000000000006</v>
      </c>
      <c r="BX6" s="35">
        <f t="shared" si="8"/>
        <v>72.33</v>
      </c>
      <c r="BY6" s="35">
        <f t="shared" si="8"/>
        <v>75.540000000000006</v>
      </c>
      <c r="BZ6" s="35">
        <f t="shared" si="8"/>
        <v>81.739999999999995</v>
      </c>
      <c r="CA6" s="34" t="str">
        <f>IF(CA7="","",IF(CA7="-","【-】","【"&amp;SUBSTITUTE(TEXT(CA7,"#,##0.00"),"-","△")&amp;"】"))</f>
        <v>【101.26】</v>
      </c>
      <c r="CB6" s="35">
        <f>IF(CB7="",NA(),CB7)</f>
        <v>151.4</v>
      </c>
      <c r="CC6" s="35">
        <f t="shared" ref="CC6:CK6" si="9">IF(CC7="",NA(),CC7)</f>
        <v>150</v>
      </c>
      <c r="CD6" s="35">
        <f t="shared" si="9"/>
        <v>150.18</v>
      </c>
      <c r="CE6" s="35">
        <f t="shared" si="9"/>
        <v>160.62</v>
      </c>
      <c r="CF6" s="35">
        <f t="shared" si="9"/>
        <v>163.96</v>
      </c>
      <c r="CG6" s="35">
        <f t="shared" si="9"/>
        <v>220.67</v>
      </c>
      <c r="CH6" s="35">
        <f t="shared" si="9"/>
        <v>217.82</v>
      </c>
      <c r="CI6" s="35">
        <f t="shared" si="9"/>
        <v>215.28</v>
      </c>
      <c r="CJ6" s="35">
        <f t="shared" si="9"/>
        <v>207.96</v>
      </c>
      <c r="CK6" s="35">
        <f t="shared" si="9"/>
        <v>194.31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55.81</v>
      </c>
      <c r="CS6" s="35">
        <f t="shared" si="10"/>
        <v>54.44</v>
      </c>
      <c r="CT6" s="35">
        <f t="shared" si="10"/>
        <v>54.67</v>
      </c>
      <c r="CU6" s="35">
        <f t="shared" si="10"/>
        <v>53.51</v>
      </c>
      <c r="CV6" s="35">
        <f t="shared" si="10"/>
        <v>53.5</v>
      </c>
      <c r="CW6" s="34" t="str">
        <f>IF(CW7="","",IF(CW7="-","【-】","【"&amp;SUBSTITUTE(TEXT(CW7,"#,##0.00"),"-","△")&amp;"】"))</f>
        <v>【60.13】</v>
      </c>
      <c r="CX6" s="35">
        <f>IF(CX7="",NA(),CX7)</f>
        <v>91.47</v>
      </c>
      <c r="CY6" s="35">
        <f t="shared" ref="CY6:DG6" si="11">IF(CY7="",NA(),CY7)</f>
        <v>92.79</v>
      </c>
      <c r="CZ6" s="35">
        <f t="shared" si="11"/>
        <v>93.46</v>
      </c>
      <c r="DA6" s="35">
        <f t="shared" si="11"/>
        <v>94.13</v>
      </c>
      <c r="DB6" s="35">
        <f t="shared" si="11"/>
        <v>95.37</v>
      </c>
      <c r="DC6" s="35">
        <f t="shared" si="11"/>
        <v>84.41</v>
      </c>
      <c r="DD6" s="35">
        <f t="shared" si="11"/>
        <v>84.2</v>
      </c>
      <c r="DE6" s="35">
        <f t="shared" si="11"/>
        <v>83.8</v>
      </c>
      <c r="DF6" s="35">
        <f t="shared" si="11"/>
        <v>83.91</v>
      </c>
      <c r="DG6" s="35">
        <f t="shared" si="11"/>
        <v>83.51</v>
      </c>
      <c r="DH6" s="34" t="str">
        <f>IF(DH7="","",IF(DH7="-","【-】","【"&amp;SUBSTITUTE(TEXT(DH7,"#,##0.00"),"-","△")&amp;"】"))</f>
        <v>【95.06】</v>
      </c>
      <c r="DI6" s="35">
        <f>IF(DI7="",NA(),DI7)</f>
        <v>9.39</v>
      </c>
      <c r="DJ6" s="35">
        <f t="shared" ref="DJ6:DR6" si="12">IF(DJ7="",NA(),DJ7)</f>
        <v>16.93</v>
      </c>
      <c r="DK6" s="35">
        <f t="shared" si="12"/>
        <v>18.84</v>
      </c>
      <c r="DL6" s="35">
        <f t="shared" si="12"/>
        <v>20.149999999999999</v>
      </c>
      <c r="DM6" s="35">
        <f t="shared" si="12"/>
        <v>21.55</v>
      </c>
      <c r="DN6" s="35">
        <f t="shared" si="12"/>
        <v>11.39</v>
      </c>
      <c r="DO6" s="35">
        <f t="shared" si="12"/>
        <v>21.28</v>
      </c>
      <c r="DP6" s="35">
        <f t="shared" si="12"/>
        <v>23.95</v>
      </c>
      <c r="DQ6" s="35">
        <f t="shared" si="12"/>
        <v>21.09</v>
      </c>
      <c r="DR6" s="35">
        <f t="shared" si="12"/>
        <v>21.16</v>
      </c>
      <c r="DS6" s="34" t="str">
        <f>IF(DS7="","",IF(DS7="-","【-】","【"&amp;SUBSTITUTE(TEXT(DS7,"#,##0.00"),"-","△")&amp;"】"))</f>
        <v>【38.13】</v>
      </c>
      <c r="DT6" s="34">
        <f>IF(DT7="",NA(),DT7)</f>
        <v>0</v>
      </c>
      <c r="DU6" s="34">
        <f t="shared" ref="DU6:EC6" si="13">IF(DU7="",NA(),DU7)</f>
        <v>0</v>
      </c>
      <c r="DV6" s="34">
        <f t="shared" si="13"/>
        <v>0</v>
      </c>
      <c r="DW6" s="34">
        <f t="shared" si="13"/>
        <v>0</v>
      </c>
      <c r="DX6" s="34">
        <f t="shared" si="13"/>
        <v>0</v>
      </c>
      <c r="DY6" s="35">
        <f t="shared" si="13"/>
        <v>0.78</v>
      </c>
      <c r="DZ6" s="34">
        <f t="shared" si="13"/>
        <v>0</v>
      </c>
      <c r="EA6" s="34">
        <f t="shared" si="13"/>
        <v>0</v>
      </c>
      <c r="EB6" s="34">
        <f t="shared" si="13"/>
        <v>0</v>
      </c>
      <c r="EC6" s="34">
        <f t="shared" si="13"/>
        <v>0</v>
      </c>
      <c r="ED6" s="34" t="str">
        <f>IF(ED7="","",IF(ED7="-","【-】","【"&amp;SUBSTITUTE(TEXT(ED7,"#,##0.00"),"-","△")&amp;"】"))</f>
        <v>【5.37】</v>
      </c>
      <c r="EE6" s="34">
        <f>IF(EE7="",NA(),EE7)</f>
        <v>0</v>
      </c>
      <c r="EF6" s="34">
        <f t="shared" ref="EF6:EN6" si="14">IF(EF7="",NA(),EF7)</f>
        <v>0</v>
      </c>
      <c r="EG6" s="35">
        <f t="shared" si="14"/>
        <v>7.0000000000000007E-2</v>
      </c>
      <c r="EH6" s="35">
        <f t="shared" si="14"/>
        <v>7.0000000000000007E-2</v>
      </c>
      <c r="EI6" s="35">
        <f t="shared" si="14"/>
        <v>0.28999999999999998</v>
      </c>
      <c r="EJ6" s="35">
        <f t="shared" si="14"/>
        <v>7.0000000000000007E-2</v>
      </c>
      <c r="EK6" s="35">
        <f t="shared" si="14"/>
        <v>0.04</v>
      </c>
      <c r="EL6" s="35">
        <f t="shared" si="14"/>
        <v>0.11</v>
      </c>
      <c r="EM6" s="35">
        <f t="shared" si="14"/>
        <v>0.15</v>
      </c>
      <c r="EN6" s="35">
        <f t="shared" si="14"/>
        <v>0.16</v>
      </c>
      <c r="EO6" s="34" t="str">
        <f>IF(EO7="","",IF(EO7="-","【-】","【"&amp;SUBSTITUTE(TEXT(EO7,"#,##0.00"),"-","△")&amp;"】"))</f>
        <v>【0.23】</v>
      </c>
    </row>
    <row r="7" spans="1:148" s="36" customFormat="1" x14ac:dyDescent="0.15">
      <c r="A7" s="28"/>
      <c r="B7" s="37">
        <v>2017</v>
      </c>
      <c r="C7" s="37">
        <v>42064</v>
      </c>
      <c r="D7" s="37">
        <v>46</v>
      </c>
      <c r="E7" s="37">
        <v>17</v>
      </c>
      <c r="F7" s="37">
        <v>1</v>
      </c>
      <c r="G7" s="37">
        <v>0</v>
      </c>
      <c r="H7" s="37" t="s">
        <v>108</v>
      </c>
      <c r="I7" s="37" t="s">
        <v>109</v>
      </c>
      <c r="J7" s="37" t="s">
        <v>110</v>
      </c>
      <c r="K7" s="37" t="s">
        <v>111</v>
      </c>
      <c r="L7" s="37" t="s">
        <v>112</v>
      </c>
      <c r="M7" s="37" t="s">
        <v>113</v>
      </c>
      <c r="N7" s="38" t="s">
        <v>114</v>
      </c>
      <c r="O7" s="38">
        <v>48.78</v>
      </c>
      <c r="P7" s="38">
        <v>65.650000000000006</v>
      </c>
      <c r="Q7" s="38">
        <v>92.54</v>
      </c>
      <c r="R7" s="38">
        <v>3132</v>
      </c>
      <c r="S7" s="38">
        <v>34718</v>
      </c>
      <c r="T7" s="38">
        <v>286.48</v>
      </c>
      <c r="U7" s="38">
        <v>121.19</v>
      </c>
      <c r="V7" s="38">
        <v>22676</v>
      </c>
      <c r="W7" s="38">
        <v>8.9700000000000006</v>
      </c>
      <c r="X7" s="38">
        <v>2527.98</v>
      </c>
      <c r="Y7" s="38">
        <v>102.74</v>
      </c>
      <c r="Z7" s="38">
        <v>107.11</v>
      </c>
      <c r="AA7" s="38">
        <v>107.3</v>
      </c>
      <c r="AB7" s="38">
        <v>99.86</v>
      </c>
      <c r="AC7" s="38">
        <v>95.4</v>
      </c>
      <c r="AD7" s="38">
        <v>102.73</v>
      </c>
      <c r="AE7" s="38">
        <v>108.56</v>
      </c>
      <c r="AF7" s="38">
        <v>109.12</v>
      </c>
      <c r="AG7" s="38">
        <v>106.85</v>
      </c>
      <c r="AH7" s="38">
        <v>108.11</v>
      </c>
      <c r="AI7" s="38">
        <v>108.8</v>
      </c>
      <c r="AJ7" s="38">
        <v>121.56</v>
      </c>
      <c r="AK7" s="38">
        <v>118.18</v>
      </c>
      <c r="AL7" s="38">
        <v>139.61000000000001</v>
      </c>
      <c r="AM7" s="38">
        <v>201.47</v>
      </c>
      <c r="AN7" s="38">
        <v>266.33</v>
      </c>
      <c r="AO7" s="38">
        <v>149.66</v>
      </c>
      <c r="AP7" s="38">
        <v>100.32</v>
      </c>
      <c r="AQ7" s="38">
        <v>116.49</v>
      </c>
      <c r="AR7" s="38">
        <v>92.92</v>
      </c>
      <c r="AS7" s="38">
        <v>86.54</v>
      </c>
      <c r="AT7" s="38">
        <v>4.2699999999999996</v>
      </c>
      <c r="AU7" s="38">
        <v>221.63</v>
      </c>
      <c r="AV7" s="38">
        <v>46.23</v>
      </c>
      <c r="AW7" s="38">
        <v>53.07</v>
      </c>
      <c r="AX7" s="38">
        <v>51.87</v>
      </c>
      <c r="AY7" s="38">
        <v>45.91</v>
      </c>
      <c r="AZ7" s="38">
        <v>246.4</v>
      </c>
      <c r="BA7" s="38">
        <v>49.23</v>
      </c>
      <c r="BB7" s="38">
        <v>44.37</v>
      </c>
      <c r="BC7" s="38">
        <v>50.66</v>
      </c>
      <c r="BD7" s="38">
        <v>62.25</v>
      </c>
      <c r="BE7" s="38">
        <v>66.41</v>
      </c>
      <c r="BF7" s="38">
        <v>1469.5</v>
      </c>
      <c r="BG7" s="38">
        <v>1354.68</v>
      </c>
      <c r="BH7" s="38">
        <v>1401.55</v>
      </c>
      <c r="BI7" s="38">
        <v>1065.54</v>
      </c>
      <c r="BJ7" s="38">
        <v>1306.75</v>
      </c>
      <c r="BK7" s="38">
        <v>1209.95</v>
      </c>
      <c r="BL7" s="38">
        <v>1136.5</v>
      </c>
      <c r="BM7" s="38">
        <v>1118.56</v>
      </c>
      <c r="BN7" s="38">
        <v>1111.31</v>
      </c>
      <c r="BO7" s="38">
        <v>966.33</v>
      </c>
      <c r="BP7" s="38">
        <v>707.33</v>
      </c>
      <c r="BQ7" s="38">
        <v>110.06</v>
      </c>
      <c r="BR7" s="38">
        <v>111.12</v>
      </c>
      <c r="BS7" s="38">
        <v>111.15</v>
      </c>
      <c r="BT7" s="38">
        <v>103.98</v>
      </c>
      <c r="BU7" s="38">
        <v>101.98</v>
      </c>
      <c r="BV7" s="38">
        <v>69.48</v>
      </c>
      <c r="BW7" s="38">
        <v>71.650000000000006</v>
      </c>
      <c r="BX7" s="38">
        <v>72.33</v>
      </c>
      <c r="BY7" s="38">
        <v>75.540000000000006</v>
      </c>
      <c r="BZ7" s="38">
        <v>81.739999999999995</v>
      </c>
      <c r="CA7" s="38">
        <v>101.26</v>
      </c>
      <c r="CB7" s="38">
        <v>151.4</v>
      </c>
      <c r="CC7" s="38">
        <v>150</v>
      </c>
      <c r="CD7" s="38">
        <v>150.18</v>
      </c>
      <c r="CE7" s="38">
        <v>160.62</v>
      </c>
      <c r="CF7" s="38">
        <v>163.96</v>
      </c>
      <c r="CG7" s="38">
        <v>220.67</v>
      </c>
      <c r="CH7" s="38">
        <v>217.82</v>
      </c>
      <c r="CI7" s="38">
        <v>215.28</v>
      </c>
      <c r="CJ7" s="38">
        <v>207.96</v>
      </c>
      <c r="CK7" s="38">
        <v>194.31</v>
      </c>
      <c r="CL7" s="38">
        <v>136.38999999999999</v>
      </c>
      <c r="CM7" s="38" t="s">
        <v>114</v>
      </c>
      <c r="CN7" s="38" t="s">
        <v>114</v>
      </c>
      <c r="CO7" s="38" t="s">
        <v>114</v>
      </c>
      <c r="CP7" s="38" t="s">
        <v>114</v>
      </c>
      <c r="CQ7" s="38" t="s">
        <v>114</v>
      </c>
      <c r="CR7" s="38">
        <v>55.81</v>
      </c>
      <c r="CS7" s="38">
        <v>54.44</v>
      </c>
      <c r="CT7" s="38">
        <v>54.67</v>
      </c>
      <c r="CU7" s="38">
        <v>53.51</v>
      </c>
      <c r="CV7" s="38">
        <v>53.5</v>
      </c>
      <c r="CW7" s="38">
        <v>60.13</v>
      </c>
      <c r="CX7" s="38">
        <v>91.47</v>
      </c>
      <c r="CY7" s="38">
        <v>92.79</v>
      </c>
      <c r="CZ7" s="38">
        <v>93.46</v>
      </c>
      <c r="DA7" s="38">
        <v>94.13</v>
      </c>
      <c r="DB7" s="38">
        <v>95.37</v>
      </c>
      <c r="DC7" s="38">
        <v>84.41</v>
      </c>
      <c r="DD7" s="38">
        <v>84.2</v>
      </c>
      <c r="DE7" s="38">
        <v>83.8</v>
      </c>
      <c r="DF7" s="38">
        <v>83.91</v>
      </c>
      <c r="DG7" s="38">
        <v>83.51</v>
      </c>
      <c r="DH7" s="38">
        <v>95.06</v>
      </c>
      <c r="DI7" s="38">
        <v>9.39</v>
      </c>
      <c r="DJ7" s="38">
        <v>16.93</v>
      </c>
      <c r="DK7" s="38">
        <v>18.84</v>
      </c>
      <c r="DL7" s="38">
        <v>20.149999999999999</v>
      </c>
      <c r="DM7" s="38">
        <v>21.55</v>
      </c>
      <c r="DN7" s="38">
        <v>11.39</v>
      </c>
      <c r="DO7" s="38">
        <v>21.28</v>
      </c>
      <c r="DP7" s="38">
        <v>23.95</v>
      </c>
      <c r="DQ7" s="38">
        <v>21.09</v>
      </c>
      <c r="DR7" s="38">
        <v>21.16</v>
      </c>
      <c r="DS7" s="38">
        <v>38.130000000000003</v>
      </c>
      <c r="DT7" s="38">
        <v>0</v>
      </c>
      <c r="DU7" s="38">
        <v>0</v>
      </c>
      <c r="DV7" s="38">
        <v>0</v>
      </c>
      <c r="DW7" s="38">
        <v>0</v>
      </c>
      <c r="DX7" s="38">
        <v>0</v>
      </c>
      <c r="DY7" s="38">
        <v>0.78</v>
      </c>
      <c r="DZ7" s="38">
        <v>0</v>
      </c>
      <c r="EA7" s="38">
        <v>0</v>
      </c>
      <c r="EB7" s="38">
        <v>0</v>
      </c>
      <c r="EC7" s="38">
        <v>0</v>
      </c>
      <c r="ED7" s="38">
        <v>5.37</v>
      </c>
      <c r="EE7" s="38">
        <v>0</v>
      </c>
      <c r="EF7" s="38">
        <v>0</v>
      </c>
      <c r="EG7" s="38">
        <v>7.0000000000000007E-2</v>
      </c>
      <c r="EH7" s="38">
        <v>7.0000000000000007E-2</v>
      </c>
      <c r="EI7" s="38">
        <v>0.28999999999999998</v>
      </c>
      <c r="EJ7" s="38">
        <v>7.0000000000000007E-2</v>
      </c>
      <c r="EK7" s="38">
        <v>0.04</v>
      </c>
      <c r="EL7" s="38">
        <v>0.11</v>
      </c>
      <c r="EM7" s="38">
        <v>0.15</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和山  敦子</cp:lastModifiedBy>
  <cp:lastPrinted>2019-02-06T07:26:13Z</cp:lastPrinted>
  <dcterms:created xsi:type="dcterms:W3CDTF">2018-12-03T08:47:37Z</dcterms:created>
  <dcterms:modified xsi:type="dcterms:W3CDTF">2019-02-06T07:26:15Z</dcterms:modified>
  <cp:category/>
</cp:coreProperties>
</file>