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faDQh20JIOIVdN4zH5P0icKOeagv6XhWFd9f1HVrM8w+4oGilP7yf7/eEctbrM1HmZ7fkuiUKNsK2LiR72U8A==" workbookSaltValue="5Mqd6TS/vtpBcvLo42EF2g==" workbookSpinCount="100000" lockStructure="1"/>
  <bookViews>
    <workbookView xWindow="-15" yWindow="15" windowWidth="14400" windowHeight="123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32" i="4"/>
  <c r="FL54" i="4"/>
  <c r="CS78" i="4"/>
  <c r="BX54" i="4"/>
  <c r="BX32" i="4"/>
  <c r="MN54" i="4"/>
  <c r="MN32" i="4"/>
  <c r="C11" i="5"/>
  <c r="D11" i="5"/>
  <c r="E11" i="5"/>
  <c r="B11" i="5"/>
  <c r="FH78" i="4" l="1"/>
  <c r="DS54" i="4"/>
  <c r="DS32" i="4"/>
  <c r="AN78" i="4"/>
  <c r="AE54" i="4"/>
  <c r="AE32" i="4"/>
  <c r="HG54" i="4"/>
  <c r="HG32" i="4"/>
  <c r="KU54" i="4"/>
  <c r="KU32" i="4"/>
  <c r="KC78" i="4"/>
  <c r="JJ78" i="4"/>
  <c r="GR54" i="4"/>
  <c r="GR32" i="4"/>
  <c r="DD54" i="4"/>
  <c r="KF32" i="4"/>
  <c r="EO78" i="4"/>
  <c r="DD32" i="4"/>
  <c r="U78" i="4"/>
  <c r="P54" i="4"/>
  <c r="P32" i="4"/>
  <c r="KF54" i="4"/>
  <c r="LY54" i="4"/>
  <c r="LY32" i="4"/>
  <c r="IK54" i="4"/>
  <c r="IK32" i="4"/>
  <c r="LO78" i="4"/>
  <c r="BZ78" i="4"/>
  <c r="GT78" i="4"/>
  <c r="EW54" i="4"/>
  <c r="EW32" i="4"/>
  <c r="BI54" i="4"/>
  <c r="BI32" i="4"/>
  <c r="EH32" i="4"/>
  <c r="BG78" i="4"/>
  <c r="AT54" i="4"/>
  <c r="AT32" i="4"/>
  <c r="LJ54" i="4"/>
  <c r="LJ32" i="4"/>
  <c r="EH54" i="4"/>
  <c r="KV78" i="4"/>
  <c r="HV54" i="4"/>
  <c r="HV32" i="4"/>
  <c r="GA78" i="4"/>
</calcChain>
</file>

<file path=xl/sharedStrings.xml><?xml version="1.0" encoding="utf-8"?>
<sst xmlns="http://schemas.openxmlformats.org/spreadsheetml/2006/main" count="287" uniqueCount="163">
  <si>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</si>
  <si>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</si>
  <si>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</si>
  <si>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</si>
  <si>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</si>
  <si>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</si>
  <si>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</si>
  <si>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</si>
  <si>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</si>
  <si>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</si>
  <si>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</si>
  <si>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</si>
  <si>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</si>
  <si>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</si>
  <si>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</si>
  <si>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</si>
  <si>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</si>
  <si>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</si>
  <si>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</si>
  <si>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</si>
  <si>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</si>
  <si>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</si>
  <si>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</si>
  <si>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</si>
  <si>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</si>
  <si>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</si>
  <si>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</si>
  <si>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</si>
  <si>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</si>
  <si>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</si>
  <si>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</si>
  <si>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</si>
  <si>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</si>
  <si>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</si>
  <si>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</si>
  <si>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</si>
  <si>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</si>
  <si>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</si>
  <si>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</si>
  <si>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</si>
  <si>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</si>
  <si>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</si>
  <si>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</si>
  <si>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</si>
  <si>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</si>
  <si>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</si>
  <si>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</si>
  <si>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</si>
  <si>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</si>
  <si>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</si>
  <si>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</si>
  <si>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</si>
  <si>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</si>
  <si>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</si>
  <si>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</si>
  <si>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</si>
  <si>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</si>
  <si>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</si>
  <si>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</si>
  <si>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</si>
  <si>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</si>
  <si>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</si>
  <si>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</si>
  <si>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</si>
  <si>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</si>
  <si>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</si>
  <si>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</si>
  <si>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</si>
  <si>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</si>
  <si>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</si>
  <si>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</si>
  <si>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</si>
  <si>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</si>
  <si>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</si>
  <si>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</si>
  <si>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</si>
  <si>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</si>
  <si>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</si>
  <si>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</si>
  <si>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</si>
  <si>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</si>
  <si>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</si>
  <si>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</si>
  <si>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</si>
  <si>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</si>
  <si>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</si>
  <si>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</si>
  <si>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</si>
  <si>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</si>
  <si>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</si>
  <si>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</si>
  <si>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</si>
  <si>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</si>
  <si>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</si>
  <si>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</si>
  <si>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</si>
  <si>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</si>
  <si>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</si>
  <si>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</si>
  <si>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</si>
  <si>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</si>
  <si>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</si>
  <si>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</si>
  <si>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</si>
  <si>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</si>
  <si>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</si>
  <si>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</si>
  <si>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</si>
  <si>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</si>
  <si>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</si>
  <si>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</si>
  <si>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</si>
  <si>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</si>
  <si>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</si>
  <si>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</si>
  <si>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</si>
  <si>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</si>
  <si>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</si>
  <si>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</si>
  <si>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</si>
  <si>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</si>
  <si>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</si>
  <si>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</si>
  <si>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</si>
  <si>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当該値(N-1)</t>
    <phoneticPr fontId="5"/>
  </si>
  <si>
    <t>当該値(N-3)</t>
    <phoneticPr fontId="5"/>
  </si>
  <si>
    <t>当該値(N-2)</t>
    <phoneticPr fontId="5"/>
  </si>
  <si>
    <t>当該値(N-4)</t>
    <phoneticPr fontId="5"/>
  </si>
  <si>
    <t>当該値(N-4)</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</si>
  <si>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</si>
  <si>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</si>
  <si>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</si>
  <si>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</si>
  <si>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</si>
  <si>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</si>
  <si>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</si>
  <si>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</si>
  <si>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</si>
  <si>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</si>
  <si>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</si>
  <si>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</si>
  <si>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</si>
  <si>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</si>
  <si>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</si>
  <si>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300床以上～400床未満</t>
  </si>
  <si>
    <t>非設置</t>
  </si>
  <si>
    <t>直営</t>
  </si>
  <si>
    <t>対象</t>
  </si>
  <si>
    <t>ド 透 I 未 訓 ガ</t>
  </si>
  <si>
    <t>救 感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</si>
  <si>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</si>
  <si>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</si>
  <si>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</si>
  <si>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</si>
  <si>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</si>
  <si>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</si>
  <si>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</si>
  <si>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</si>
  <si>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</si>
  <si>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仙南医療圏において、(救急・災害)不採算に関わる医療、また急性期機能／回復期機能／健診事業／透析医療を継続して提供する。
</t>
    <phoneticPr fontId="5"/>
  </si>
  <si>
    <t>　平成29年度以降、医療機器等の購入に関する基準を策定し、新規資産の購入をできるだけ控え、修理（修繕）用の部品調達が困難な資産についてのみ更新することとしている。このため、耐用年数が到来した資産でも、使用できるものは継続使用していることから、資産原価償却率を上昇させている結果となっている。
　将来において、費用対効果の観点から、資産修繕または更新を見極めながら、施設の老朽化対策を行うことを念頭に置き、計画的に実施していくことが必要と考えられる。</t>
    <rPh sb="1" eb="3">
      <t>ヘイセイ</t>
    </rPh>
    <rPh sb="5" eb="7">
      <t>ネンド</t>
    </rPh>
    <rPh sb="7" eb="9">
      <t>イコウ</t>
    </rPh>
    <rPh sb="10" eb="14">
      <t>イリョウキキ</t>
    </rPh>
    <rPh sb="14" eb="15">
      <t>トウ</t>
    </rPh>
    <rPh sb="16" eb="18">
      <t>コウニュウ</t>
    </rPh>
    <rPh sb="19" eb="20">
      <t>カン</t>
    </rPh>
    <rPh sb="22" eb="24">
      <t>キジュン</t>
    </rPh>
    <rPh sb="25" eb="27">
      <t>サクテイ</t>
    </rPh>
    <rPh sb="29" eb="31">
      <t>シンキ</t>
    </rPh>
    <rPh sb="31" eb="33">
      <t>シサン</t>
    </rPh>
    <rPh sb="34" eb="36">
      <t>コウニュウ</t>
    </rPh>
    <rPh sb="42" eb="43">
      <t>ヒカ</t>
    </rPh>
    <rPh sb="45" eb="47">
      <t>シュウリ</t>
    </rPh>
    <rPh sb="48" eb="50">
      <t>シュウゼン</t>
    </rPh>
    <rPh sb="51" eb="52">
      <t>ヨウ</t>
    </rPh>
    <rPh sb="53" eb="55">
      <t>ブヒン</t>
    </rPh>
    <rPh sb="55" eb="57">
      <t>チョウタツ</t>
    </rPh>
    <rPh sb="58" eb="60">
      <t>コンナン</t>
    </rPh>
    <rPh sb="61" eb="63">
      <t>シサン</t>
    </rPh>
    <rPh sb="69" eb="71">
      <t>コウシン</t>
    </rPh>
    <rPh sb="86" eb="88">
      <t>タイヨウ</t>
    </rPh>
    <rPh sb="88" eb="90">
      <t>ネンスウ</t>
    </rPh>
    <rPh sb="91" eb="93">
      <t>トウライ</t>
    </rPh>
    <rPh sb="95" eb="97">
      <t>シサン</t>
    </rPh>
    <rPh sb="100" eb="102">
      <t>シヨウ</t>
    </rPh>
    <rPh sb="108" eb="110">
      <t>ケイゾク</t>
    </rPh>
    <rPh sb="110" eb="112">
      <t>シヨウ</t>
    </rPh>
    <rPh sb="121" eb="123">
      <t>シサン</t>
    </rPh>
    <rPh sb="123" eb="125">
      <t>ゲンカ</t>
    </rPh>
    <rPh sb="125" eb="128">
      <t>ショウキャクリツ</t>
    </rPh>
    <rPh sb="129" eb="131">
      <t>ジョウショウ</t>
    </rPh>
    <rPh sb="136" eb="138">
      <t>ケッカ</t>
    </rPh>
    <rPh sb="147" eb="149">
      <t>ショウライ</t>
    </rPh>
    <rPh sb="154" eb="156">
      <t>ヒヨウ</t>
    </rPh>
    <rPh sb="156" eb="159">
      <t>タイコウカ</t>
    </rPh>
    <rPh sb="160" eb="162">
      <t>カンテン</t>
    </rPh>
    <rPh sb="165" eb="167">
      <t>シサン</t>
    </rPh>
    <rPh sb="167" eb="169">
      <t>シュウゼン</t>
    </rPh>
    <rPh sb="172" eb="174">
      <t>コウシン</t>
    </rPh>
    <rPh sb="175" eb="177">
      <t>ミキワ</t>
    </rPh>
    <rPh sb="182" eb="184">
      <t>シセツ</t>
    </rPh>
    <rPh sb="185" eb="188">
      <t>ロウキュウカ</t>
    </rPh>
    <rPh sb="188" eb="190">
      <t>タイサク</t>
    </rPh>
    <rPh sb="191" eb="192">
      <t>オコナ</t>
    </rPh>
    <rPh sb="196" eb="198">
      <t>ネントウ</t>
    </rPh>
    <rPh sb="199" eb="200">
      <t>オ</t>
    </rPh>
    <rPh sb="202" eb="205">
      <t>ケイカクテキ</t>
    </rPh>
    <rPh sb="206" eb="208">
      <t>ジッシ</t>
    </rPh>
    <rPh sb="215" eb="217">
      <t>ヒツヨウ</t>
    </rPh>
    <rPh sb="218" eb="219">
      <t>カンガ</t>
    </rPh>
    <phoneticPr fontId="5"/>
  </si>
  <si>
    <t xml:space="preserve">　全体的に全国・類似病院の平均値と見比べると見劣りしているが、職員給与費対医業収益比率のとおり職員が不足している状況下で収益を向上したことは、病院職員全体の頑張りがあっての結果である。しかしながら病床利用率は70％未満が続き、入院患者の確保が難航している。医療需要に反して受入れ困難な診療科を解消するために対応する常勤医師の増員が重要となっている。今後新公立病院改革プランにもとづき採用計画を実施するとともに、引き続きコスト管理および収益改善の余地を模索し経営改善を進める。
</t>
    <rPh sb="1" eb="4">
      <t>ゼンタイテキ</t>
    </rPh>
    <rPh sb="5" eb="7">
      <t>ゼンコク</t>
    </rPh>
    <rPh sb="8" eb="10">
      <t>ルイジ</t>
    </rPh>
    <rPh sb="10" eb="12">
      <t>ビョウイン</t>
    </rPh>
    <rPh sb="13" eb="16">
      <t>ヘイキンチ</t>
    </rPh>
    <rPh sb="17" eb="19">
      <t>ミクラ</t>
    </rPh>
    <rPh sb="22" eb="24">
      <t>ミオト</t>
    </rPh>
    <rPh sb="31" eb="33">
      <t>ショクイン</t>
    </rPh>
    <rPh sb="33" eb="35">
      <t>キュウヨ</t>
    </rPh>
    <rPh sb="35" eb="36">
      <t>ヒ</t>
    </rPh>
    <rPh sb="36" eb="37">
      <t>タイ</t>
    </rPh>
    <rPh sb="37" eb="39">
      <t>イギョウ</t>
    </rPh>
    <rPh sb="39" eb="41">
      <t>シュウエキ</t>
    </rPh>
    <rPh sb="41" eb="43">
      <t>ヒリツ</t>
    </rPh>
    <rPh sb="47" eb="49">
      <t>ショクイン</t>
    </rPh>
    <rPh sb="50" eb="52">
      <t>フソク</t>
    </rPh>
    <rPh sb="56" eb="58">
      <t>ジョウキョウ</t>
    </rPh>
    <rPh sb="58" eb="59">
      <t>カ</t>
    </rPh>
    <rPh sb="60" eb="62">
      <t>シュウエキ</t>
    </rPh>
    <rPh sb="63" eb="65">
      <t>コウジョウ</t>
    </rPh>
    <rPh sb="71" eb="73">
      <t>ビョウイン</t>
    </rPh>
    <rPh sb="73" eb="75">
      <t>ショクイン</t>
    </rPh>
    <rPh sb="75" eb="77">
      <t>ゼンタイ</t>
    </rPh>
    <rPh sb="78" eb="80">
      <t>ガンバ</t>
    </rPh>
    <rPh sb="86" eb="88">
      <t>ケッカ</t>
    </rPh>
    <rPh sb="98" eb="100">
      <t>ビョウショウ</t>
    </rPh>
    <rPh sb="100" eb="103">
      <t>リヨウリツ</t>
    </rPh>
    <rPh sb="107" eb="109">
      <t>ミマン</t>
    </rPh>
    <rPh sb="110" eb="111">
      <t>ツヅ</t>
    </rPh>
    <rPh sb="113" eb="117">
      <t>ニュウインカンジャ</t>
    </rPh>
    <rPh sb="118" eb="120">
      <t>カクホ</t>
    </rPh>
    <rPh sb="121" eb="123">
      <t>ナンコウ</t>
    </rPh>
    <rPh sb="128" eb="130">
      <t>イリョウ</t>
    </rPh>
    <rPh sb="130" eb="132">
      <t>ジュヨウ</t>
    </rPh>
    <rPh sb="133" eb="134">
      <t>ハン</t>
    </rPh>
    <rPh sb="136" eb="138">
      <t>ウケイ</t>
    </rPh>
    <rPh sb="139" eb="141">
      <t>コンナン</t>
    </rPh>
    <rPh sb="142" eb="145">
      <t>シンリョウカ</t>
    </rPh>
    <rPh sb="146" eb="148">
      <t>カイショウ</t>
    </rPh>
    <rPh sb="153" eb="155">
      <t>タイオウ</t>
    </rPh>
    <rPh sb="162" eb="164">
      <t>ゾウイン</t>
    </rPh>
    <rPh sb="165" eb="167">
      <t>ジュウヨウ</t>
    </rPh>
    <rPh sb="174" eb="176">
      <t>コンゴ</t>
    </rPh>
    <rPh sb="176" eb="177">
      <t>シン</t>
    </rPh>
    <rPh sb="177" eb="179">
      <t>コウリツ</t>
    </rPh>
    <rPh sb="179" eb="181">
      <t>ビョウイン</t>
    </rPh>
    <rPh sb="181" eb="183">
      <t>カイカク</t>
    </rPh>
    <rPh sb="191" eb="193">
      <t>サイヨウ</t>
    </rPh>
    <rPh sb="193" eb="195">
      <t>ケイカク</t>
    </rPh>
    <rPh sb="196" eb="198">
      <t>ジッシ</t>
    </rPh>
    <rPh sb="205" eb="206">
      <t>ヒ</t>
    </rPh>
    <rPh sb="207" eb="208">
      <t>ツヅ</t>
    </rPh>
    <rPh sb="212" eb="214">
      <t>カンリ</t>
    </rPh>
    <rPh sb="217" eb="219">
      <t>シュウエキ</t>
    </rPh>
    <rPh sb="219" eb="221">
      <t>カイゼン</t>
    </rPh>
    <rPh sb="222" eb="224">
      <t>ヨチ</t>
    </rPh>
    <rPh sb="225" eb="227">
      <t>モサク</t>
    </rPh>
    <rPh sb="228" eb="230">
      <t>ケイエイ</t>
    </rPh>
    <rPh sb="230" eb="232">
      <t>カイゼン</t>
    </rPh>
    <rPh sb="233" eb="234">
      <t>スス</t>
    </rPh>
    <phoneticPr fontId="5"/>
  </si>
  <si>
    <r>
      <t xml:space="preserve">　平成28年に開設した地域包括ケア病棟の活用による入院患者数・収益単価の向上が医業収益を増やす一方で、計画していた職員数(特に医師)を確保できず給与費を大きく下げた。また材料費の削減が継続してできたことが医業収支比率の数値を引き上げる要因となり、経常収支比率も医業収支比率に引きつられて上昇している。
　常勤医が不足するなかで全国・類似病院と比べて医師一人あたりの入院患者数が6.3人／日、医師一人あたりの診療収益が373,317円／日と値が高い状況であり、現在いる医師の負担が大きくなっている。常勤医の増員が医師の負担軽減となる。
</t>
    </r>
    <r>
      <rPr>
        <sz val="10"/>
        <color theme="1"/>
        <rFont val="ＭＳ ゴシック"/>
        <family val="3"/>
        <charset val="128"/>
      </rPr>
      <t>※H28年度　　　　　　  　　　全国平均／ 類似平均
医師１人１日当たり入院患者数　 4.4人 ／　　4.6人　　
医師１人１日当たり診療収入　292,021円／309,665円</t>
    </r>
    <r>
      <rPr>
        <sz val="11"/>
        <color theme="1"/>
        <rFont val="ＭＳ ゴシック"/>
        <family val="3"/>
        <charset val="128"/>
      </rPr>
      <t xml:space="preserve">
</t>
    </r>
    <rPh sb="1" eb="3">
      <t>ヘイセイ</t>
    </rPh>
    <rPh sb="5" eb="6">
      <t>ネン</t>
    </rPh>
    <rPh sb="7" eb="9">
      <t>カイセツ</t>
    </rPh>
    <rPh sb="11" eb="13">
      <t>チイキ</t>
    </rPh>
    <rPh sb="13" eb="15">
      <t>ホウカツ</t>
    </rPh>
    <rPh sb="17" eb="19">
      <t>ビョウトウ</t>
    </rPh>
    <rPh sb="20" eb="22">
      <t>カツヨウ</t>
    </rPh>
    <rPh sb="25" eb="27">
      <t>ニュウイン</t>
    </rPh>
    <rPh sb="27" eb="29">
      <t>カンジャ</t>
    </rPh>
    <rPh sb="29" eb="30">
      <t>スウ</t>
    </rPh>
    <rPh sb="31" eb="33">
      <t>シュウエキ</t>
    </rPh>
    <rPh sb="33" eb="35">
      <t>タンカ</t>
    </rPh>
    <rPh sb="36" eb="38">
      <t>コウジョウ</t>
    </rPh>
    <rPh sb="39" eb="41">
      <t>イギョウ</t>
    </rPh>
    <rPh sb="41" eb="43">
      <t>シュウエキ</t>
    </rPh>
    <rPh sb="44" eb="45">
      <t>フ</t>
    </rPh>
    <rPh sb="47" eb="49">
      <t>イッポウ</t>
    </rPh>
    <rPh sb="51" eb="53">
      <t>ケイカク</t>
    </rPh>
    <rPh sb="57" eb="59">
      <t>ショクイン</t>
    </rPh>
    <rPh sb="59" eb="60">
      <t>スウ</t>
    </rPh>
    <rPh sb="61" eb="62">
      <t>トク</t>
    </rPh>
    <rPh sb="63" eb="65">
      <t>イシ</t>
    </rPh>
    <rPh sb="67" eb="69">
      <t>カクホ</t>
    </rPh>
    <rPh sb="72" eb="74">
      <t>キュウヨ</t>
    </rPh>
    <rPh sb="74" eb="75">
      <t>ヒ</t>
    </rPh>
    <rPh sb="76" eb="77">
      <t>オオ</t>
    </rPh>
    <rPh sb="79" eb="80">
      <t>サ</t>
    </rPh>
    <rPh sb="85" eb="87">
      <t>ザイリョウ</t>
    </rPh>
    <rPh sb="87" eb="88">
      <t>ヒ</t>
    </rPh>
    <rPh sb="89" eb="91">
      <t>サクゲン</t>
    </rPh>
    <rPh sb="92" eb="94">
      <t>ケイゾク</t>
    </rPh>
    <rPh sb="102" eb="104">
      <t>イギョウ</t>
    </rPh>
    <rPh sb="104" eb="106">
      <t>シュウシ</t>
    </rPh>
    <rPh sb="106" eb="108">
      <t>ヒリツ</t>
    </rPh>
    <rPh sb="109" eb="111">
      <t>スウチ</t>
    </rPh>
    <rPh sb="112" eb="113">
      <t>ヒ</t>
    </rPh>
    <rPh sb="114" eb="115">
      <t>ア</t>
    </rPh>
    <rPh sb="117" eb="119">
      <t>ヨウイン</t>
    </rPh>
    <rPh sb="123" eb="125">
      <t>ケイジョウ</t>
    </rPh>
    <rPh sb="125" eb="127">
      <t>シュウシ</t>
    </rPh>
    <rPh sb="127" eb="129">
      <t>ヒリツ</t>
    </rPh>
    <rPh sb="130" eb="132">
      <t>イギョウ</t>
    </rPh>
    <rPh sb="132" eb="134">
      <t>シュウシ</t>
    </rPh>
    <rPh sb="134" eb="136">
      <t>ヒリツ</t>
    </rPh>
    <rPh sb="137" eb="138">
      <t>ヒ</t>
    </rPh>
    <rPh sb="143" eb="145">
      <t>ジョウショウ</t>
    </rPh>
    <rPh sb="152" eb="155">
      <t>ジョウキンイ</t>
    </rPh>
    <rPh sb="168" eb="170">
      <t>ビョウイン</t>
    </rPh>
    <rPh sb="171" eb="172">
      <t>クラ</t>
    </rPh>
    <rPh sb="174" eb="176">
      <t>イシ</t>
    </rPh>
    <rPh sb="176" eb="178">
      <t>ヒトリ</t>
    </rPh>
    <rPh sb="182" eb="184">
      <t>ニュウイン</t>
    </rPh>
    <rPh sb="184" eb="186">
      <t>カンジャ</t>
    </rPh>
    <rPh sb="186" eb="187">
      <t>スウ</t>
    </rPh>
    <rPh sb="191" eb="192">
      <t>ニン</t>
    </rPh>
    <rPh sb="193" eb="194">
      <t>ヒ</t>
    </rPh>
    <rPh sb="203" eb="205">
      <t>シンリョウ</t>
    </rPh>
    <rPh sb="205" eb="207">
      <t>シュウエキ</t>
    </rPh>
    <rPh sb="215" eb="216">
      <t>エン</t>
    </rPh>
    <rPh sb="217" eb="218">
      <t>ニチ</t>
    </rPh>
    <rPh sb="219" eb="220">
      <t>アタイ</t>
    </rPh>
    <rPh sb="221" eb="222">
      <t>タカ</t>
    </rPh>
    <rPh sb="223" eb="225">
      <t>ジョウキョウ</t>
    </rPh>
    <rPh sb="229" eb="231">
      <t>ゲンザイ</t>
    </rPh>
    <rPh sb="233" eb="235">
      <t>イシ</t>
    </rPh>
    <rPh sb="236" eb="238">
      <t>フタン</t>
    </rPh>
    <rPh sb="239" eb="240">
      <t>オオ</t>
    </rPh>
    <rPh sb="248" eb="251">
      <t>ジョウキンイ</t>
    </rPh>
    <rPh sb="252" eb="254">
      <t>ゾウイン</t>
    </rPh>
    <rPh sb="255" eb="257">
      <t>イシ</t>
    </rPh>
    <rPh sb="258" eb="260">
      <t>フタン</t>
    </rPh>
    <rPh sb="260" eb="262">
      <t>ケイゲン</t>
    </rPh>
    <rPh sb="272" eb="274">
      <t>ネンド</t>
    </rPh>
    <rPh sb="285" eb="287">
      <t>ゼンコク</t>
    </rPh>
    <rPh sb="287" eb="289">
      <t>ヘイキン</t>
    </rPh>
    <rPh sb="291" eb="293">
      <t>ルイジ</t>
    </rPh>
    <rPh sb="293" eb="295">
      <t>ヘイキン</t>
    </rPh>
    <rPh sb="296" eb="298">
      <t>イシ</t>
    </rPh>
    <rPh sb="305" eb="307">
      <t>ニュウイン</t>
    </rPh>
    <rPh sb="315" eb="316">
      <t>ニン</t>
    </rPh>
    <rPh sb="323" eb="324">
      <t>ニン</t>
    </rPh>
    <rPh sb="332" eb="333">
      <t>ニチ</t>
    </rPh>
    <rPh sb="333" eb="334">
      <t>ア</t>
    </rPh>
    <rPh sb="336" eb="338">
      <t>シンリョウ</t>
    </rPh>
    <rPh sb="338" eb="340">
      <t>シュウニュウ</t>
    </rPh>
    <rPh sb="348" eb="349">
      <t>エン</t>
    </rPh>
    <rPh sb="357" eb="358">
      <t>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</si>
</sst>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60.5</c:v>
                </c:pt>
                <c:pt idx="1">
                  <c:v>62.1</c:v>
                </c:pt>
                <c:pt idx="2">
                  <c:v>58.4</c:v>
                </c:pt>
                <c:pt idx="3">
                  <c:v>58.5</c:v>
                </c:pt>
                <c:pt idx="4">
                  <c:v>61</c:v>
                </c:pt>
              </c:numCache>
            </c:numRef>
          </c:val>
          <c:extLst xmlns:c16r2="http://schemas.microsoft.com/office/drawing/2015/06/chart">
            <c:ext xmlns:c16="http://schemas.microsoft.com/office/drawing/2014/chart" uri="{C3380CC4-5D6E-409C-BE32-E72D297353CC}">
              <c16:uniqueId val="{00000000-5F0A-41F5-88AC-A5C4F062D31F}"/>
            </c:ext>
          </c:extLst>
        </c:ser>
        <c:dLbls>
          <c:showLegendKey val="0"/>
          <c:showVal val="0"/>
          <c:showCatName val="0"/>
          <c:showSerName val="0"/>
          <c:showPercent val="0"/>
          <c:showBubbleSize val="0"/>
        </c:dLbls>
        <c:gapWidth val="150"/>
        <c:axId val="138230016"/>
        <c:axId val="1382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5F0A-41F5-88AC-A5C4F062D31F}"/>
            </c:ext>
          </c:extLst>
        </c:ser>
        <c:dLbls>
          <c:showLegendKey val="0"/>
          <c:showVal val="0"/>
          <c:showCatName val="0"/>
          <c:showSerName val="0"/>
          <c:showPercent val="0"/>
          <c:showBubbleSize val="0"/>
        </c:dLbls>
        <c:marker val="1"/>
        <c:smooth val="0"/>
        <c:axId val="138230016"/>
        <c:axId val="138244480"/>
      </c:lineChart>
      <c:dateAx>
        <c:axId val="138230016"/>
        <c:scaling>
          <c:orientation val="minMax"/>
        </c:scaling>
        <c:delete val="1"/>
        <c:axPos val="b"/>
        <c:numFmt formatCode="ge" sourceLinked="1"/>
        <c:majorTickMark val="none"/>
        <c:minorTickMark val="none"/>
        <c:tickLblPos val="none"/>
        <c:crossAx val="138244480"/>
        <c:crosses val="autoZero"/>
        <c:auto val="1"/>
        <c:lblOffset val="100"/>
        <c:baseTimeUnit val="years"/>
      </c:dateAx>
      <c:valAx>
        <c:axId val="13824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23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9829</c:v>
                </c:pt>
                <c:pt idx="1">
                  <c:v>9325</c:v>
                </c:pt>
                <c:pt idx="2">
                  <c:v>9408</c:v>
                </c:pt>
                <c:pt idx="3">
                  <c:v>10091</c:v>
                </c:pt>
                <c:pt idx="4">
                  <c:v>10142</c:v>
                </c:pt>
              </c:numCache>
            </c:numRef>
          </c:val>
          <c:extLst xmlns:c16r2="http://schemas.microsoft.com/office/drawing/2015/06/chart">
            <c:ext xmlns:c16="http://schemas.microsoft.com/office/drawing/2014/chart" uri="{C3380CC4-5D6E-409C-BE32-E72D297353CC}">
              <c16:uniqueId val="{00000000-F528-417D-A127-854D2D1B8575}"/>
            </c:ext>
          </c:extLst>
        </c:ser>
        <c:dLbls>
          <c:showLegendKey val="0"/>
          <c:showVal val="0"/>
          <c:showCatName val="0"/>
          <c:showSerName val="0"/>
          <c:showPercent val="0"/>
          <c:showBubbleSize val="0"/>
        </c:dLbls>
        <c:gapWidth val="150"/>
        <c:axId val="146590336"/>
        <c:axId val="1465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F528-417D-A127-854D2D1B8575}"/>
            </c:ext>
          </c:extLst>
        </c:ser>
        <c:dLbls>
          <c:showLegendKey val="0"/>
          <c:showVal val="0"/>
          <c:showCatName val="0"/>
          <c:showSerName val="0"/>
          <c:showPercent val="0"/>
          <c:showBubbleSize val="0"/>
        </c:dLbls>
        <c:marker val="1"/>
        <c:smooth val="0"/>
        <c:axId val="146590336"/>
        <c:axId val="146596608"/>
      </c:lineChart>
      <c:dateAx>
        <c:axId val="146590336"/>
        <c:scaling>
          <c:orientation val="minMax"/>
        </c:scaling>
        <c:delete val="1"/>
        <c:axPos val="b"/>
        <c:numFmt formatCode="ge" sourceLinked="1"/>
        <c:majorTickMark val="none"/>
        <c:minorTickMark val="none"/>
        <c:tickLblPos val="none"/>
        <c:crossAx val="146596608"/>
        <c:crosses val="autoZero"/>
        <c:auto val="1"/>
        <c:lblOffset val="100"/>
        <c:baseTimeUnit val="years"/>
      </c:dateAx>
      <c:valAx>
        <c:axId val="1465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59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38813</c:v>
                </c:pt>
                <c:pt idx="1">
                  <c:v>40017</c:v>
                </c:pt>
                <c:pt idx="2">
                  <c:v>40389</c:v>
                </c:pt>
                <c:pt idx="3">
                  <c:v>39832</c:v>
                </c:pt>
                <c:pt idx="4">
                  <c:v>40024</c:v>
                </c:pt>
              </c:numCache>
            </c:numRef>
          </c:val>
          <c:extLst xmlns:c16r2="http://schemas.microsoft.com/office/drawing/2015/06/chart">
            <c:ext xmlns:c16="http://schemas.microsoft.com/office/drawing/2014/chart" uri="{C3380CC4-5D6E-409C-BE32-E72D297353CC}">
              <c16:uniqueId val="{00000000-CF60-4D7A-A7BC-29B25FF019BF}"/>
            </c:ext>
          </c:extLst>
        </c:ser>
        <c:dLbls>
          <c:showLegendKey val="0"/>
          <c:showVal val="0"/>
          <c:showCatName val="0"/>
          <c:showSerName val="0"/>
          <c:showPercent val="0"/>
          <c:showBubbleSize val="0"/>
        </c:dLbls>
        <c:gapWidth val="150"/>
        <c:axId val="146647296"/>
        <c:axId val="1466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CF60-4D7A-A7BC-29B25FF019BF}"/>
            </c:ext>
          </c:extLst>
        </c:ser>
        <c:dLbls>
          <c:showLegendKey val="0"/>
          <c:showVal val="0"/>
          <c:showCatName val="0"/>
          <c:showSerName val="0"/>
          <c:showPercent val="0"/>
          <c:showBubbleSize val="0"/>
        </c:dLbls>
        <c:marker val="1"/>
        <c:smooth val="0"/>
        <c:axId val="146647296"/>
        <c:axId val="146653568"/>
      </c:lineChart>
      <c:dateAx>
        <c:axId val="146647296"/>
        <c:scaling>
          <c:orientation val="minMax"/>
        </c:scaling>
        <c:delete val="1"/>
        <c:axPos val="b"/>
        <c:numFmt formatCode="ge" sourceLinked="1"/>
        <c:majorTickMark val="none"/>
        <c:minorTickMark val="none"/>
        <c:tickLblPos val="none"/>
        <c:crossAx val="146653568"/>
        <c:crosses val="autoZero"/>
        <c:auto val="1"/>
        <c:lblOffset val="100"/>
        <c:baseTimeUnit val="years"/>
      </c:dateAx>
      <c:valAx>
        <c:axId val="14665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64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252.8</c:v>
                </c:pt>
                <c:pt idx="1">
                  <c:v>260.2</c:v>
                </c:pt>
                <c:pt idx="2">
                  <c:v>281.89999999999998</c:v>
                </c:pt>
                <c:pt idx="3">
                  <c:v>304.10000000000002</c:v>
                </c:pt>
                <c:pt idx="4">
                  <c:v>301.2</c:v>
                </c:pt>
              </c:numCache>
            </c:numRef>
          </c:val>
          <c:extLst xmlns:c16r2="http://schemas.microsoft.com/office/drawing/2015/06/chart">
            <c:ext xmlns:c16="http://schemas.microsoft.com/office/drawing/2014/chart" uri="{C3380CC4-5D6E-409C-BE32-E72D297353CC}">
              <c16:uniqueId val="{00000000-53C3-4A3F-B6A1-4A8A41998C71}"/>
            </c:ext>
          </c:extLst>
        </c:ser>
        <c:dLbls>
          <c:showLegendKey val="0"/>
          <c:showVal val="0"/>
          <c:showCatName val="0"/>
          <c:showSerName val="0"/>
          <c:showPercent val="0"/>
          <c:showBubbleSize val="0"/>
        </c:dLbls>
        <c:gapWidth val="150"/>
        <c:axId val="140835072"/>
        <c:axId val="1461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53C3-4A3F-B6A1-4A8A41998C71}"/>
            </c:ext>
          </c:extLst>
        </c:ser>
        <c:dLbls>
          <c:showLegendKey val="0"/>
          <c:showVal val="0"/>
          <c:showCatName val="0"/>
          <c:showSerName val="0"/>
          <c:showPercent val="0"/>
          <c:showBubbleSize val="0"/>
        </c:dLbls>
        <c:marker val="1"/>
        <c:smooth val="0"/>
        <c:axId val="140835072"/>
        <c:axId val="146162048"/>
      </c:lineChart>
      <c:dateAx>
        <c:axId val="140835072"/>
        <c:scaling>
          <c:orientation val="minMax"/>
        </c:scaling>
        <c:delete val="1"/>
        <c:axPos val="b"/>
        <c:numFmt formatCode="ge" sourceLinked="1"/>
        <c:majorTickMark val="none"/>
        <c:minorTickMark val="none"/>
        <c:tickLblPos val="none"/>
        <c:crossAx val="146162048"/>
        <c:crosses val="autoZero"/>
        <c:auto val="1"/>
        <c:lblOffset val="100"/>
        <c:baseTimeUnit val="years"/>
      </c:dateAx>
      <c:valAx>
        <c:axId val="14616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83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79.2</c:v>
                </c:pt>
                <c:pt idx="1">
                  <c:v>81</c:v>
                </c:pt>
                <c:pt idx="2">
                  <c:v>80.099999999999994</c:v>
                </c:pt>
                <c:pt idx="3">
                  <c:v>77.599999999999994</c:v>
                </c:pt>
                <c:pt idx="4">
                  <c:v>81.5</c:v>
                </c:pt>
              </c:numCache>
            </c:numRef>
          </c:val>
          <c:extLst xmlns:c16r2="http://schemas.microsoft.com/office/drawing/2015/06/chart">
            <c:ext xmlns:c16="http://schemas.microsoft.com/office/drawing/2014/chart" uri="{C3380CC4-5D6E-409C-BE32-E72D297353CC}">
              <c16:uniqueId val="{00000000-32B8-45AD-9C49-DF05E43F3864}"/>
            </c:ext>
          </c:extLst>
        </c:ser>
        <c:dLbls>
          <c:showLegendKey val="0"/>
          <c:showVal val="0"/>
          <c:showCatName val="0"/>
          <c:showSerName val="0"/>
          <c:showPercent val="0"/>
          <c:showBubbleSize val="0"/>
        </c:dLbls>
        <c:gapWidth val="150"/>
        <c:axId val="146196352"/>
        <c:axId val="1462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32B8-45AD-9C49-DF05E43F3864}"/>
            </c:ext>
          </c:extLst>
        </c:ser>
        <c:dLbls>
          <c:showLegendKey val="0"/>
          <c:showVal val="0"/>
          <c:showCatName val="0"/>
          <c:showSerName val="0"/>
          <c:showPercent val="0"/>
          <c:showBubbleSize val="0"/>
        </c:dLbls>
        <c:marker val="1"/>
        <c:smooth val="0"/>
        <c:axId val="146196352"/>
        <c:axId val="146206720"/>
      </c:lineChart>
      <c:dateAx>
        <c:axId val="146196352"/>
        <c:scaling>
          <c:orientation val="minMax"/>
        </c:scaling>
        <c:delete val="1"/>
        <c:axPos val="b"/>
        <c:numFmt formatCode="ge" sourceLinked="1"/>
        <c:majorTickMark val="none"/>
        <c:minorTickMark val="none"/>
        <c:tickLblPos val="none"/>
        <c:crossAx val="146206720"/>
        <c:crosses val="autoZero"/>
        <c:auto val="1"/>
        <c:lblOffset val="100"/>
        <c:baseTimeUnit val="years"/>
      </c:dateAx>
      <c:valAx>
        <c:axId val="14620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9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85.5</c:v>
                </c:pt>
                <c:pt idx="1">
                  <c:v>86.8</c:v>
                </c:pt>
                <c:pt idx="2">
                  <c:v>85.2</c:v>
                </c:pt>
                <c:pt idx="3">
                  <c:v>88</c:v>
                </c:pt>
                <c:pt idx="4">
                  <c:v>92.2</c:v>
                </c:pt>
              </c:numCache>
            </c:numRef>
          </c:val>
          <c:extLst xmlns:c16r2="http://schemas.microsoft.com/office/drawing/2015/06/chart">
            <c:ext xmlns:c16="http://schemas.microsoft.com/office/drawing/2014/chart" uri="{C3380CC4-5D6E-409C-BE32-E72D297353CC}">
              <c16:uniqueId val="{00000000-E2D5-49C1-974E-ECDD3A7C649C}"/>
            </c:ext>
          </c:extLst>
        </c:ser>
        <c:dLbls>
          <c:showLegendKey val="0"/>
          <c:showVal val="0"/>
          <c:showCatName val="0"/>
          <c:showSerName val="0"/>
          <c:showPercent val="0"/>
          <c:showBubbleSize val="0"/>
        </c:dLbls>
        <c:gapWidth val="150"/>
        <c:axId val="146257408"/>
        <c:axId val="1462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E2D5-49C1-974E-ECDD3A7C649C}"/>
            </c:ext>
          </c:extLst>
        </c:ser>
        <c:dLbls>
          <c:showLegendKey val="0"/>
          <c:showVal val="0"/>
          <c:showCatName val="0"/>
          <c:showSerName val="0"/>
          <c:showPercent val="0"/>
          <c:showBubbleSize val="0"/>
        </c:dLbls>
        <c:marker val="1"/>
        <c:smooth val="0"/>
        <c:axId val="146257408"/>
        <c:axId val="146259328"/>
      </c:lineChart>
      <c:dateAx>
        <c:axId val="146257408"/>
        <c:scaling>
          <c:orientation val="minMax"/>
        </c:scaling>
        <c:delete val="1"/>
        <c:axPos val="b"/>
        <c:numFmt formatCode="ge" sourceLinked="1"/>
        <c:majorTickMark val="none"/>
        <c:minorTickMark val="none"/>
        <c:tickLblPos val="none"/>
        <c:crossAx val="146259328"/>
        <c:crosses val="autoZero"/>
        <c:auto val="1"/>
        <c:lblOffset val="100"/>
        <c:baseTimeUnit val="years"/>
      </c:dateAx>
      <c:valAx>
        <c:axId val="14625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625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52.5</c:v>
                </c:pt>
                <c:pt idx="1">
                  <c:v>56.9</c:v>
                </c:pt>
                <c:pt idx="2">
                  <c:v>55.3</c:v>
                </c:pt>
                <c:pt idx="3">
                  <c:v>59.8</c:v>
                </c:pt>
                <c:pt idx="4">
                  <c:v>64</c:v>
                </c:pt>
              </c:numCache>
            </c:numRef>
          </c:val>
          <c:extLst xmlns:c16r2="http://schemas.microsoft.com/office/drawing/2015/06/chart">
            <c:ext xmlns:c16="http://schemas.microsoft.com/office/drawing/2014/chart" uri="{C3380CC4-5D6E-409C-BE32-E72D297353CC}">
              <c16:uniqueId val="{00000000-06B0-4464-AB6E-12C4EB8F83E0}"/>
            </c:ext>
          </c:extLst>
        </c:ser>
        <c:dLbls>
          <c:showLegendKey val="0"/>
          <c:showVal val="0"/>
          <c:showCatName val="0"/>
          <c:showSerName val="0"/>
          <c:showPercent val="0"/>
          <c:showBubbleSize val="0"/>
        </c:dLbls>
        <c:gapWidth val="150"/>
        <c:axId val="146295424"/>
        <c:axId val="1463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06B0-4464-AB6E-12C4EB8F83E0}"/>
            </c:ext>
          </c:extLst>
        </c:ser>
        <c:dLbls>
          <c:showLegendKey val="0"/>
          <c:showVal val="0"/>
          <c:showCatName val="0"/>
          <c:showSerName val="0"/>
          <c:showPercent val="0"/>
          <c:showBubbleSize val="0"/>
        </c:dLbls>
        <c:marker val="1"/>
        <c:smooth val="0"/>
        <c:axId val="146295424"/>
        <c:axId val="146305792"/>
      </c:lineChart>
      <c:dateAx>
        <c:axId val="146295424"/>
        <c:scaling>
          <c:orientation val="minMax"/>
        </c:scaling>
        <c:delete val="1"/>
        <c:axPos val="b"/>
        <c:numFmt formatCode="ge" sourceLinked="1"/>
        <c:majorTickMark val="none"/>
        <c:minorTickMark val="none"/>
        <c:tickLblPos val="none"/>
        <c:crossAx val="146305792"/>
        <c:crosses val="autoZero"/>
        <c:auto val="1"/>
        <c:lblOffset val="100"/>
        <c:baseTimeUnit val="years"/>
      </c:dateAx>
      <c:valAx>
        <c:axId val="14630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2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66.2</c:v>
                </c:pt>
                <c:pt idx="1">
                  <c:v>73.2</c:v>
                </c:pt>
                <c:pt idx="2">
                  <c:v>56.5</c:v>
                </c:pt>
                <c:pt idx="3">
                  <c:v>63.5</c:v>
                </c:pt>
                <c:pt idx="4">
                  <c:v>70.099999999999994</c:v>
                </c:pt>
              </c:numCache>
            </c:numRef>
          </c:val>
          <c:extLst xmlns:c16r2="http://schemas.microsoft.com/office/drawing/2015/06/chart">
            <c:ext xmlns:c16="http://schemas.microsoft.com/office/drawing/2014/chart" uri="{C3380CC4-5D6E-409C-BE32-E72D297353CC}">
              <c16:uniqueId val="{00000000-AC93-424A-9F72-BDEF4E7DA6EF}"/>
            </c:ext>
          </c:extLst>
        </c:ser>
        <c:dLbls>
          <c:showLegendKey val="0"/>
          <c:showVal val="0"/>
          <c:showCatName val="0"/>
          <c:showSerName val="0"/>
          <c:showPercent val="0"/>
          <c:showBubbleSize val="0"/>
        </c:dLbls>
        <c:gapWidth val="150"/>
        <c:axId val="146348672"/>
        <c:axId val="1463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AC93-424A-9F72-BDEF4E7DA6EF}"/>
            </c:ext>
          </c:extLst>
        </c:ser>
        <c:dLbls>
          <c:showLegendKey val="0"/>
          <c:showVal val="0"/>
          <c:showCatName val="0"/>
          <c:showSerName val="0"/>
          <c:showPercent val="0"/>
          <c:showBubbleSize val="0"/>
        </c:dLbls>
        <c:marker val="1"/>
        <c:smooth val="0"/>
        <c:axId val="146348672"/>
        <c:axId val="146363136"/>
      </c:lineChart>
      <c:dateAx>
        <c:axId val="146348672"/>
        <c:scaling>
          <c:orientation val="minMax"/>
        </c:scaling>
        <c:delete val="1"/>
        <c:axPos val="b"/>
        <c:numFmt formatCode="ge" sourceLinked="1"/>
        <c:majorTickMark val="none"/>
        <c:minorTickMark val="none"/>
        <c:tickLblPos val="none"/>
        <c:crossAx val="146363136"/>
        <c:crosses val="autoZero"/>
        <c:auto val="1"/>
        <c:lblOffset val="100"/>
        <c:baseTimeUnit val="years"/>
      </c:dateAx>
      <c:valAx>
        <c:axId val="14636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46456653</c:v>
                </c:pt>
                <c:pt idx="1">
                  <c:v>47584773</c:v>
                </c:pt>
                <c:pt idx="2">
                  <c:v>47045861</c:v>
                </c:pt>
                <c:pt idx="3">
                  <c:v>48469169</c:v>
                </c:pt>
                <c:pt idx="4">
                  <c:v>48707399</c:v>
                </c:pt>
              </c:numCache>
            </c:numRef>
          </c:val>
          <c:extLst xmlns:c16r2="http://schemas.microsoft.com/office/drawing/2015/06/chart">
            <c:ext xmlns:c16="http://schemas.microsoft.com/office/drawing/2014/chart" uri="{C3380CC4-5D6E-409C-BE32-E72D297353CC}">
              <c16:uniqueId val="{00000000-9EAF-45C4-8D6F-7496F5E4905D}"/>
            </c:ext>
          </c:extLst>
        </c:ser>
        <c:dLbls>
          <c:showLegendKey val="0"/>
          <c:showVal val="0"/>
          <c:showCatName val="0"/>
          <c:showSerName val="0"/>
          <c:showPercent val="0"/>
          <c:showBubbleSize val="0"/>
        </c:dLbls>
        <c:gapWidth val="150"/>
        <c:axId val="146401536"/>
        <c:axId val="1464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9EAF-45C4-8D6F-7496F5E4905D}"/>
            </c:ext>
          </c:extLst>
        </c:ser>
        <c:dLbls>
          <c:showLegendKey val="0"/>
          <c:showVal val="0"/>
          <c:showCatName val="0"/>
          <c:showSerName val="0"/>
          <c:showPercent val="0"/>
          <c:showBubbleSize val="0"/>
        </c:dLbls>
        <c:marker val="1"/>
        <c:smooth val="0"/>
        <c:axId val="146401536"/>
        <c:axId val="146403712"/>
      </c:lineChart>
      <c:dateAx>
        <c:axId val="146401536"/>
        <c:scaling>
          <c:orientation val="minMax"/>
        </c:scaling>
        <c:delete val="1"/>
        <c:axPos val="b"/>
        <c:numFmt formatCode="ge" sourceLinked="1"/>
        <c:majorTickMark val="none"/>
        <c:minorTickMark val="none"/>
        <c:tickLblPos val="none"/>
        <c:crossAx val="146403712"/>
        <c:crosses val="autoZero"/>
        <c:auto val="1"/>
        <c:lblOffset val="100"/>
        <c:baseTimeUnit val="years"/>
      </c:dateAx>
      <c:valAx>
        <c:axId val="14640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40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15.9</c:v>
                </c:pt>
                <c:pt idx="1">
                  <c:v>15</c:v>
                </c:pt>
                <c:pt idx="2">
                  <c:v>15.1</c:v>
                </c:pt>
                <c:pt idx="3">
                  <c:v>14.7</c:v>
                </c:pt>
                <c:pt idx="4">
                  <c:v>13.5</c:v>
                </c:pt>
              </c:numCache>
            </c:numRef>
          </c:val>
          <c:extLst xmlns:c16r2="http://schemas.microsoft.com/office/drawing/2015/06/chart">
            <c:ext xmlns:c16="http://schemas.microsoft.com/office/drawing/2014/chart" uri="{C3380CC4-5D6E-409C-BE32-E72D297353CC}">
              <c16:uniqueId val="{00000000-0411-4C96-8BA0-6CAC29CD2247}"/>
            </c:ext>
          </c:extLst>
        </c:ser>
        <c:dLbls>
          <c:showLegendKey val="0"/>
          <c:showVal val="0"/>
          <c:showCatName val="0"/>
          <c:showSerName val="0"/>
          <c:showPercent val="0"/>
          <c:showBubbleSize val="0"/>
        </c:dLbls>
        <c:gapWidth val="150"/>
        <c:axId val="146440192"/>
        <c:axId val="1464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0411-4C96-8BA0-6CAC29CD2247}"/>
            </c:ext>
          </c:extLst>
        </c:ser>
        <c:dLbls>
          <c:showLegendKey val="0"/>
          <c:showVal val="0"/>
          <c:showCatName val="0"/>
          <c:showSerName val="0"/>
          <c:showPercent val="0"/>
          <c:showBubbleSize val="0"/>
        </c:dLbls>
        <c:marker val="1"/>
        <c:smooth val="0"/>
        <c:axId val="146440192"/>
        <c:axId val="146442112"/>
      </c:lineChart>
      <c:dateAx>
        <c:axId val="146440192"/>
        <c:scaling>
          <c:orientation val="minMax"/>
        </c:scaling>
        <c:delete val="1"/>
        <c:axPos val="b"/>
        <c:numFmt formatCode="ge" sourceLinked="1"/>
        <c:majorTickMark val="none"/>
        <c:minorTickMark val="none"/>
        <c:tickLblPos val="none"/>
        <c:crossAx val="146442112"/>
        <c:crosses val="autoZero"/>
        <c:auto val="1"/>
        <c:lblOffset val="100"/>
        <c:baseTimeUnit val="years"/>
      </c:dateAx>
      <c:valAx>
        <c:axId val="14644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44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55.8</c:v>
                </c:pt>
                <c:pt idx="1">
                  <c:v>54.2</c:v>
                </c:pt>
                <c:pt idx="2">
                  <c:v>54.8</c:v>
                </c:pt>
                <c:pt idx="3">
                  <c:v>58</c:v>
                </c:pt>
                <c:pt idx="4">
                  <c:v>54.2</c:v>
                </c:pt>
              </c:numCache>
            </c:numRef>
          </c:val>
          <c:extLst xmlns:c16r2="http://schemas.microsoft.com/office/drawing/2015/06/chart">
            <c:ext xmlns:c16="http://schemas.microsoft.com/office/drawing/2014/chart" uri="{C3380CC4-5D6E-409C-BE32-E72D297353CC}">
              <c16:uniqueId val="{00000000-44A8-40E5-927E-2AB268D8A675}"/>
            </c:ext>
          </c:extLst>
        </c:ser>
        <c:dLbls>
          <c:showLegendKey val="0"/>
          <c:showVal val="0"/>
          <c:showCatName val="0"/>
          <c:showSerName val="0"/>
          <c:showPercent val="0"/>
          <c:showBubbleSize val="0"/>
        </c:dLbls>
        <c:gapWidth val="150"/>
        <c:axId val="146541568"/>
        <c:axId val="1465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4A8-40E5-927E-2AB268D8A675}"/>
            </c:ext>
          </c:extLst>
        </c:ser>
        <c:dLbls>
          <c:showLegendKey val="0"/>
          <c:showVal val="0"/>
          <c:showCatName val="0"/>
          <c:showSerName val="0"/>
          <c:showPercent val="0"/>
          <c:showBubbleSize val="0"/>
        </c:dLbls>
        <c:marker val="1"/>
        <c:smooth val="0"/>
        <c:axId val="146541568"/>
        <c:axId val="146564224"/>
      </c:lineChart>
      <c:dateAx>
        <c:axId val="146541568"/>
        <c:scaling>
          <c:orientation val="minMax"/>
        </c:scaling>
        <c:delete val="1"/>
        <c:axPos val="b"/>
        <c:numFmt formatCode="ge" sourceLinked="1"/>
        <c:majorTickMark val="none"/>
        <c:minorTickMark val="none"/>
        <c:tickLblPos val="none"/>
        <c:crossAx val="146564224"/>
        <c:crosses val="autoZero"/>
        <c:auto val="1"/>
        <c:lblOffset val="100"/>
        <c:baseTimeUnit val="years"/>
      </c:dateAx>
      <c:valAx>
        <c:axId val="14656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5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3" zoomScale="85" zoomScaleNormal="85" zoomScaleSheetLayoutView="70" workbookViewId="0">
      <selection activeCell="KQ38" sqref="KQ3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宮城県白石市外二町組合　公立刈田綜合病院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4</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26164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85.5</v>
      </c>
      <c r="Q33" s="100"/>
      <c r="R33" s="100"/>
      <c r="S33" s="100"/>
      <c r="T33" s="100"/>
      <c r="U33" s="100"/>
      <c r="V33" s="100"/>
      <c r="W33" s="100"/>
      <c r="X33" s="100"/>
      <c r="Y33" s="100"/>
      <c r="Z33" s="100"/>
      <c r="AA33" s="100"/>
      <c r="AB33" s="100"/>
      <c r="AC33" s="100"/>
      <c r="AD33" s="101"/>
      <c r="AE33" s="99">
        <f>データ!AI7</f>
        <v>86.8</v>
      </c>
      <c r="AF33" s="100"/>
      <c r="AG33" s="100"/>
      <c r="AH33" s="100"/>
      <c r="AI33" s="100"/>
      <c r="AJ33" s="100"/>
      <c r="AK33" s="100"/>
      <c r="AL33" s="100"/>
      <c r="AM33" s="100"/>
      <c r="AN33" s="100"/>
      <c r="AO33" s="100"/>
      <c r="AP33" s="100"/>
      <c r="AQ33" s="100"/>
      <c r="AR33" s="100"/>
      <c r="AS33" s="101"/>
      <c r="AT33" s="99">
        <f>データ!AJ7</f>
        <v>85.2</v>
      </c>
      <c r="AU33" s="100"/>
      <c r="AV33" s="100"/>
      <c r="AW33" s="100"/>
      <c r="AX33" s="100"/>
      <c r="AY33" s="100"/>
      <c r="AZ33" s="100"/>
      <c r="BA33" s="100"/>
      <c r="BB33" s="100"/>
      <c r="BC33" s="100"/>
      <c r="BD33" s="100"/>
      <c r="BE33" s="100"/>
      <c r="BF33" s="100"/>
      <c r="BG33" s="100"/>
      <c r="BH33" s="101"/>
      <c r="BI33" s="99">
        <f>データ!AK7</f>
        <v>88</v>
      </c>
      <c r="BJ33" s="100"/>
      <c r="BK33" s="100"/>
      <c r="BL33" s="100"/>
      <c r="BM33" s="100"/>
      <c r="BN33" s="100"/>
      <c r="BO33" s="100"/>
      <c r="BP33" s="100"/>
      <c r="BQ33" s="100"/>
      <c r="BR33" s="100"/>
      <c r="BS33" s="100"/>
      <c r="BT33" s="100"/>
      <c r="BU33" s="100"/>
      <c r="BV33" s="100"/>
      <c r="BW33" s="101"/>
      <c r="BX33" s="99">
        <f>データ!AL7</f>
        <v>92.2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79.2</v>
      </c>
      <c r="DE33" s="100"/>
      <c r="DF33" s="100"/>
      <c r="DG33" s="100"/>
      <c r="DH33" s="100"/>
      <c r="DI33" s="100"/>
      <c r="DJ33" s="100"/>
      <c r="DK33" s="100"/>
      <c r="DL33" s="100"/>
      <c r="DM33" s="100"/>
      <c r="DN33" s="100"/>
      <c r="DO33" s="100"/>
      <c r="DP33" s="100"/>
      <c r="DQ33" s="100"/>
      <c r="DR33" s="101"/>
      <c r="DS33" s="99">
        <f>データ!AT7</f>
        <v>81</v>
      </c>
      <c r="DT33" s="100"/>
      <c r="DU33" s="100"/>
      <c r="DV33" s="100"/>
      <c r="DW33" s="100"/>
      <c r="DX33" s="100"/>
      <c r="DY33" s="100"/>
      <c r="DZ33" s="100"/>
      <c r="EA33" s="100"/>
      <c r="EB33" s="100"/>
      <c r="EC33" s="100"/>
      <c r="ED33" s="100"/>
      <c r="EE33" s="100"/>
      <c r="EF33" s="100"/>
      <c r="EG33" s="101"/>
      <c r="EH33" s="99">
        <f>データ!AU7</f>
        <v>80.099999999999994</v>
      </c>
      <c r="EI33" s="100"/>
      <c r="EJ33" s="100"/>
      <c r="EK33" s="100"/>
      <c r="EL33" s="100"/>
      <c r="EM33" s="100"/>
      <c r="EN33" s="100"/>
      <c r="EO33" s="100"/>
      <c r="EP33" s="100"/>
      <c r="EQ33" s="100"/>
      <c r="ER33" s="100"/>
      <c r="ES33" s="100"/>
      <c r="ET33" s="100"/>
      <c r="EU33" s="100"/>
      <c r="EV33" s="101"/>
      <c r="EW33" s="99">
        <f>データ!AV7</f>
        <v>77.599999999999994</v>
      </c>
      <c r="EX33" s="100"/>
      <c r="EY33" s="100"/>
      <c r="EZ33" s="100"/>
      <c r="FA33" s="100"/>
      <c r="FB33" s="100"/>
      <c r="FC33" s="100"/>
      <c r="FD33" s="100"/>
      <c r="FE33" s="100"/>
      <c r="FF33" s="100"/>
      <c r="FG33" s="100"/>
      <c r="FH33" s="100"/>
      <c r="FI33" s="100"/>
      <c r="FJ33" s="100"/>
      <c r="FK33" s="101"/>
      <c r="FL33" s="99">
        <f>データ!AW7</f>
        <v>81.5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252.8</v>
      </c>
      <c r="GS33" s="100"/>
      <c r="GT33" s="100"/>
      <c r="GU33" s="100"/>
      <c r="GV33" s="100"/>
      <c r="GW33" s="100"/>
      <c r="GX33" s="100"/>
      <c r="GY33" s="100"/>
      <c r="GZ33" s="100"/>
      <c r="HA33" s="100"/>
      <c r="HB33" s="100"/>
      <c r="HC33" s="100"/>
      <c r="HD33" s="100"/>
      <c r="HE33" s="100"/>
      <c r="HF33" s="101"/>
      <c r="HG33" s="99">
        <f>データ!BE7</f>
        <v>260.2</v>
      </c>
      <c r="HH33" s="100"/>
      <c r="HI33" s="100"/>
      <c r="HJ33" s="100"/>
      <c r="HK33" s="100"/>
      <c r="HL33" s="100"/>
      <c r="HM33" s="100"/>
      <c r="HN33" s="100"/>
      <c r="HO33" s="100"/>
      <c r="HP33" s="100"/>
      <c r="HQ33" s="100"/>
      <c r="HR33" s="100"/>
      <c r="HS33" s="100"/>
      <c r="HT33" s="100"/>
      <c r="HU33" s="101"/>
      <c r="HV33" s="99">
        <f>データ!BF7</f>
        <v>281.89999999999998</v>
      </c>
      <c r="HW33" s="100"/>
      <c r="HX33" s="100"/>
      <c r="HY33" s="100"/>
      <c r="HZ33" s="100"/>
      <c r="IA33" s="100"/>
      <c r="IB33" s="100"/>
      <c r="IC33" s="100"/>
      <c r="ID33" s="100"/>
      <c r="IE33" s="100"/>
      <c r="IF33" s="100"/>
      <c r="IG33" s="100"/>
      <c r="IH33" s="100"/>
      <c r="II33" s="100"/>
      <c r="IJ33" s="101"/>
      <c r="IK33" s="99">
        <f>データ!BG7</f>
        <v>304.10000000000002</v>
      </c>
      <c r="IL33" s="100"/>
      <c r="IM33" s="100"/>
      <c r="IN33" s="100"/>
      <c r="IO33" s="100"/>
      <c r="IP33" s="100"/>
      <c r="IQ33" s="100"/>
      <c r="IR33" s="100"/>
      <c r="IS33" s="100"/>
      <c r="IT33" s="100"/>
      <c r="IU33" s="100"/>
      <c r="IV33" s="100"/>
      <c r="IW33" s="100"/>
      <c r="IX33" s="100"/>
      <c r="IY33" s="101"/>
      <c r="IZ33" s="99">
        <f>データ!BH7</f>
        <v>301.2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60.5</v>
      </c>
      <c r="KG33" s="100"/>
      <c r="KH33" s="100"/>
      <c r="KI33" s="100"/>
      <c r="KJ33" s="100"/>
      <c r="KK33" s="100"/>
      <c r="KL33" s="100"/>
      <c r="KM33" s="100"/>
      <c r="KN33" s="100"/>
      <c r="KO33" s="100"/>
      <c r="KP33" s="100"/>
      <c r="KQ33" s="100"/>
      <c r="KR33" s="100"/>
      <c r="KS33" s="100"/>
      <c r="KT33" s="101"/>
      <c r="KU33" s="99">
        <f>データ!BP7</f>
        <v>62.1</v>
      </c>
      <c r="KV33" s="100"/>
      <c r="KW33" s="100"/>
      <c r="KX33" s="100"/>
      <c r="KY33" s="100"/>
      <c r="KZ33" s="100"/>
      <c r="LA33" s="100"/>
      <c r="LB33" s="100"/>
      <c r="LC33" s="100"/>
      <c r="LD33" s="100"/>
      <c r="LE33" s="100"/>
      <c r="LF33" s="100"/>
      <c r="LG33" s="100"/>
      <c r="LH33" s="100"/>
      <c r="LI33" s="101"/>
      <c r="LJ33" s="99">
        <f>データ!BQ7</f>
        <v>58.4</v>
      </c>
      <c r="LK33" s="100"/>
      <c r="LL33" s="100"/>
      <c r="LM33" s="100"/>
      <c r="LN33" s="100"/>
      <c r="LO33" s="100"/>
      <c r="LP33" s="100"/>
      <c r="LQ33" s="100"/>
      <c r="LR33" s="100"/>
      <c r="LS33" s="100"/>
      <c r="LT33" s="100"/>
      <c r="LU33" s="100"/>
      <c r="LV33" s="100"/>
      <c r="LW33" s="100"/>
      <c r="LX33" s="101"/>
      <c r="LY33" s="99">
        <f>データ!BR7</f>
        <v>58.5</v>
      </c>
      <c r="LZ33" s="100"/>
      <c r="MA33" s="100"/>
      <c r="MB33" s="100"/>
      <c r="MC33" s="100"/>
      <c r="MD33" s="100"/>
      <c r="ME33" s="100"/>
      <c r="MF33" s="100"/>
      <c r="MG33" s="100"/>
      <c r="MH33" s="100"/>
      <c r="MI33" s="100"/>
      <c r="MJ33" s="100"/>
      <c r="MK33" s="100"/>
      <c r="ML33" s="100"/>
      <c r="MM33" s="101"/>
      <c r="MN33" s="99">
        <f>データ!BS7</f>
        <v>61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38813</v>
      </c>
      <c r="Q55" s="103"/>
      <c r="R55" s="103"/>
      <c r="S55" s="103"/>
      <c r="T55" s="103"/>
      <c r="U55" s="103"/>
      <c r="V55" s="103"/>
      <c r="W55" s="103"/>
      <c r="X55" s="103"/>
      <c r="Y55" s="103"/>
      <c r="Z55" s="103"/>
      <c r="AA55" s="103"/>
      <c r="AB55" s="103"/>
      <c r="AC55" s="103"/>
      <c r="AD55" s="104"/>
      <c r="AE55" s="102">
        <f>データ!CA7</f>
        <v>40017</v>
      </c>
      <c r="AF55" s="103"/>
      <c r="AG55" s="103"/>
      <c r="AH55" s="103"/>
      <c r="AI55" s="103"/>
      <c r="AJ55" s="103"/>
      <c r="AK55" s="103"/>
      <c r="AL55" s="103"/>
      <c r="AM55" s="103"/>
      <c r="AN55" s="103"/>
      <c r="AO55" s="103"/>
      <c r="AP55" s="103"/>
      <c r="AQ55" s="103"/>
      <c r="AR55" s="103"/>
      <c r="AS55" s="104"/>
      <c r="AT55" s="102">
        <f>データ!CB7</f>
        <v>40389</v>
      </c>
      <c r="AU55" s="103"/>
      <c r="AV55" s="103"/>
      <c r="AW55" s="103"/>
      <c r="AX55" s="103"/>
      <c r="AY55" s="103"/>
      <c r="AZ55" s="103"/>
      <c r="BA55" s="103"/>
      <c r="BB55" s="103"/>
      <c r="BC55" s="103"/>
      <c r="BD55" s="103"/>
      <c r="BE55" s="103"/>
      <c r="BF55" s="103"/>
      <c r="BG55" s="103"/>
      <c r="BH55" s="104"/>
      <c r="BI55" s="102">
        <f>データ!CC7</f>
        <v>39832</v>
      </c>
      <c r="BJ55" s="103"/>
      <c r="BK55" s="103"/>
      <c r="BL55" s="103"/>
      <c r="BM55" s="103"/>
      <c r="BN55" s="103"/>
      <c r="BO55" s="103"/>
      <c r="BP55" s="103"/>
      <c r="BQ55" s="103"/>
      <c r="BR55" s="103"/>
      <c r="BS55" s="103"/>
      <c r="BT55" s="103"/>
      <c r="BU55" s="103"/>
      <c r="BV55" s="103"/>
      <c r="BW55" s="104"/>
      <c r="BX55" s="102">
        <f>データ!CD7</f>
        <v>40024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9829</v>
      </c>
      <c r="DE55" s="103"/>
      <c r="DF55" s="103"/>
      <c r="DG55" s="103"/>
      <c r="DH55" s="103"/>
      <c r="DI55" s="103"/>
      <c r="DJ55" s="103"/>
      <c r="DK55" s="103"/>
      <c r="DL55" s="103"/>
      <c r="DM55" s="103"/>
      <c r="DN55" s="103"/>
      <c r="DO55" s="103"/>
      <c r="DP55" s="103"/>
      <c r="DQ55" s="103"/>
      <c r="DR55" s="104"/>
      <c r="DS55" s="102">
        <f>データ!CL7</f>
        <v>9325</v>
      </c>
      <c r="DT55" s="103"/>
      <c r="DU55" s="103"/>
      <c r="DV55" s="103"/>
      <c r="DW55" s="103"/>
      <c r="DX55" s="103"/>
      <c r="DY55" s="103"/>
      <c r="DZ55" s="103"/>
      <c r="EA55" s="103"/>
      <c r="EB55" s="103"/>
      <c r="EC55" s="103"/>
      <c r="ED55" s="103"/>
      <c r="EE55" s="103"/>
      <c r="EF55" s="103"/>
      <c r="EG55" s="104"/>
      <c r="EH55" s="102">
        <f>データ!CM7</f>
        <v>9408</v>
      </c>
      <c r="EI55" s="103"/>
      <c r="EJ55" s="103"/>
      <c r="EK55" s="103"/>
      <c r="EL55" s="103"/>
      <c r="EM55" s="103"/>
      <c r="EN55" s="103"/>
      <c r="EO55" s="103"/>
      <c r="EP55" s="103"/>
      <c r="EQ55" s="103"/>
      <c r="ER55" s="103"/>
      <c r="ES55" s="103"/>
      <c r="ET55" s="103"/>
      <c r="EU55" s="103"/>
      <c r="EV55" s="104"/>
      <c r="EW55" s="102">
        <f>データ!CN7</f>
        <v>10091</v>
      </c>
      <c r="EX55" s="103"/>
      <c r="EY55" s="103"/>
      <c r="EZ55" s="103"/>
      <c r="FA55" s="103"/>
      <c r="FB55" s="103"/>
      <c r="FC55" s="103"/>
      <c r="FD55" s="103"/>
      <c r="FE55" s="103"/>
      <c r="FF55" s="103"/>
      <c r="FG55" s="103"/>
      <c r="FH55" s="103"/>
      <c r="FI55" s="103"/>
      <c r="FJ55" s="103"/>
      <c r="FK55" s="104"/>
      <c r="FL55" s="102">
        <f>データ!CO7</f>
        <v>10142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55.8</v>
      </c>
      <c r="GS55" s="100"/>
      <c r="GT55" s="100"/>
      <c r="GU55" s="100"/>
      <c r="GV55" s="100"/>
      <c r="GW55" s="100"/>
      <c r="GX55" s="100"/>
      <c r="GY55" s="100"/>
      <c r="GZ55" s="100"/>
      <c r="HA55" s="100"/>
      <c r="HB55" s="100"/>
      <c r="HC55" s="100"/>
      <c r="HD55" s="100"/>
      <c r="HE55" s="100"/>
      <c r="HF55" s="101"/>
      <c r="HG55" s="99">
        <f>データ!CW7</f>
        <v>54.2</v>
      </c>
      <c r="HH55" s="100"/>
      <c r="HI55" s="100"/>
      <c r="HJ55" s="100"/>
      <c r="HK55" s="100"/>
      <c r="HL55" s="100"/>
      <c r="HM55" s="100"/>
      <c r="HN55" s="100"/>
      <c r="HO55" s="100"/>
      <c r="HP55" s="100"/>
      <c r="HQ55" s="100"/>
      <c r="HR55" s="100"/>
      <c r="HS55" s="100"/>
      <c r="HT55" s="100"/>
      <c r="HU55" s="101"/>
      <c r="HV55" s="99">
        <f>データ!CX7</f>
        <v>54.8</v>
      </c>
      <c r="HW55" s="100"/>
      <c r="HX55" s="100"/>
      <c r="HY55" s="100"/>
      <c r="HZ55" s="100"/>
      <c r="IA55" s="100"/>
      <c r="IB55" s="100"/>
      <c r="IC55" s="100"/>
      <c r="ID55" s="100"/>
      <c r="IE55" s="100"/>
      <c r="IF55" s="100"/>
      <c r="IG55" s="100"/>
      <c r="IH55" s="100"/>
      <c r="II55" s="100"/>
      <c r="IJ55" s="101"/>
      <c r="IK55" s="99">
        <f>データ!CY7</f>
        <v>58</v>
      </c>
      <c r="IL55" s="100"/>
      <c r="IM55" s="100"/>
      <c r="IN55" s="100"/>
      <c r="IO55" s="100"/>
      <c r="IP55" s="100"/>
      <c r="IQ55" s="100"/>
      <c r="IR55" s="100"/>
      <c r="IS55" s="100"/>
      <c r="IT55" s="100"/>
      <c r="IU55" s="100"/>
      <c r="IV55" s="100"/>
      <c r="IW55" s="100"/>
      <c r="IX55" s="100"/>
      <c r="IY55" s="101"/>
      <c r="IZ55" s="99">
        <f>データ!CZ7</f>
        <v>54.2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15.9</v>
      </c>
      <c r="KG55" s="100"/>
      <c r="KH55" s="100"/>
      <c r="KI55" s="100"/>
      <c r="KJ55" s="100"/>
      <c r="KK55" s="100"/>
      <c r="KL55" s="100"/>
      <c r="KM55" s="100"/>
      <c r="KN55" s="100"/>
      <c r="KO55" s="100"/>
      <c r="KP55" s="100"/>
      <c r="KQ55" s="100"/>
      <c r="KR55" s="100"/>
      <c r="KS55" s="100"/>
      <c r="KT55" s="101"/>
      <c r="KU55" s="99">
        <f>データ!DH7</f>
        <v>15</v>
      </c>
      <c r="KV55" s="100"/>
      <c r="KW55" s="100"/>
      <c r="KX55" s="100"/>
      <c r="KY55" s="100"/>
      <c r="KZ55" s="100"/>
      <c r="LA55" s="100"/>
      <c r="LB55" s="100"/>
      <c r="LC55" s="100"/>
      <c r="LD55" s="100"/>
      <c r="LE55" s="100"/>
      <c r="LF55" s="100"/>
      <c r="LG55" s="100"/>
      <c r="LH55" s="100"/>
      <c r="LI55" s="101"/>
      <c r="LJ55" s="99">
        <f>データ!DI7</f>
        <v>15.1</v>
      </c>
      <c r="LK55" s="100"/>
      <c r="LL55" s="100"/>
      <c r="LM55" s="100"/>
      <c r="LN55" s="100"/>
      <c r="LO55" s="100"/>
      <c r="LP55" s="100"/>
      <c r="LQ55" s="100"/>
      <c r="LR55" s="100"/>
      <c r="LS55" s="100"/>
      <c r="LT55" s="100"/>
      <c r="LU55" s="100"/>
      <c r="LV55" s="100"/>
      <c r="LW55" s="100"/>
      <c r="LX55" s="101"/>
      <c r="LY55" s="99">
        <f>データ!DJ7</f>
        <v>14.7</v>
      </c>
      <c r="LZ55" s="100"/>
      <c r="MA55" s="100"/>
      <c r="MB55" s="100"/>
      <c r="MC55" s="100"/>
      <c r="MD55" s="100"/>
      <c r="ME55" s="100"/>
      <c r="MF55" s="100"/>
      <c r="MG55" s="100"/>
      <c r="MH55" s="100"/>
      <c r="MI55" s="100"/>
      <c r="MJ55" s="100"/>
      <c r="MK55" s="100"/>
      <c r="ML55" s="100"/>
      <c r="MM55" s="101"/>
      <c r="MN55" s="99">
        <f>データ!DK7</f>
        <v>13.5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52.5</v>
      </c>
      <c r="V79" s="82"/>
      <c r="W79" s="82"/>
      <c r="X79" s="82"/>
      <c r="Y79" s="82"/>
      <c r="Z79" s="82"/>
      <c r="AA79" s="82"/>
      <c r="AB79" s="82"/>
      <c r="AC79" s="82"/>
      <c r="AD79" s="82"/>
      <c r="AE79" s="82"/>
      <c r="AF79" s="82"/>
      <c r="AG79" s="82"/>
      <c r="AH79" s="82"/>
      <c r="AI79" s="82"/>
      <c r="AJ79" s="82"/>
      <c r="AK79" s="82"/>
      <c r="AL79" s="82"/>
      <c r="AM79" s="82"/>
      <c r="AN79" s="82">
        <f>データ!DS7</f>
        <v>56.9</v>
      </c>
      <c r="AO79" s="82"/>
      <c r="AP79" s="82"/>
      <c r="AQ79" s="82"/>
      <c r="AR79" s="82"/>
      <c r="AS79" s="82"/>
      <c r="AT79" s="82"/>
      <c r="AU79" s="82"/>
      <c r="AV79" s="82"/>
      <c r="AW79" s="82"/>
      <c r="AX79" s="82"/>
      <c r="AY79" s="82"/>
      <c r="AZ79" s="82"/>
      <c r="BA79" s="82"/>
      <c r="BB79" s="82"/>
      <c r="BC79" s="82"/>
      <c r="BD79" s="82"/>
      <c r="BE79" s="82"/>
      <c r="BF79" s="82"/>
      <c r="BG79" s="82">
        <f>データ!DT7</f>
        <v>55.3</v>
      </c>
      <c r="BH79" s="82"/>
      <c r="BI79" s="82"/>
      <c r="BJ79" s="82"/>
      <c r="BK79" s="82"/>
      <c r="BL79" s="82"/>
      <c r="BM79" s="82"/>
      <c r="BN79" s="82"/>
      <c r="BO79" s="82"/>
      <c r="BP79" s="82"/>
      <c r="BQ79" s="82"/>
      <c r="BR79" s="82"/>
      <c r="BS79" s="82"/>
      <c r="BT79" s="82"/>
      <c r="BU79" s="82"/>
      <c r="BV79" s="82"/>
      <c r="BW79" s="82"/>
      <c r="BX79" s="82"/>
      <c r="BY79" s="82"/>
      <c r="BZ79" s="82">
        <f>データ!DU7</f>
        <v>59.8</v>
      </c>
      <c r="CA79" s="82"/>
      <c r="CB79" s="82"/>
      <c r="CC79" s="82"/>
      <c r="CD79" s="82"/>
      <c r="CE79" s="82"/>
      <c r="CF79" s="82"/>
      <c r="CG79" s="82"/>
      <c r="CH79" s="82"/>
      <c r="CI79" s="82"/>
      <c r="CJ79" s="82"/>
      <c r="CK79" s="82"/>
      <c r="CL79" s="82"/>
      <c r="CM79" s="82"/>
      <c r="CN79" s="82"/>
      <c r="CO79" s="82"/>
      <c r="CP79" s="82"/>
      <c r="CQ79" s="82"/>
      <c r="CR79" s="82"/>
      <c r="CS79" s="82">
        <f>データ!DV7</f>
        <v>64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66.2</v>
      </c>
      <c r="EP79" s="82"/>
      <c r="EQ79" s="82"/>
      <c r="ER79" s="82"/>
      <c r="ES79" s="82"/>
      <c r="ET79" s="82"/>
      <c r="EU79" s="82"/>
      <c r="EV79" s="82"/>
      <c r="EW79" s="82"/>
      <c r="EX79" s="82"/>
      <c r="EY79" s="82"/>
      <c r="EZ79" s="82"/>
      <c r="FA79" s="82"/>
      <c r="FB79" s="82"/>
      <c r="FC79" s="82"/>
      <c r="FD79" s="82"/>
      <c r="FE79" s="82"/>
      <c r="FF79" s="82"/>
      <c r="FG79" s="82"/>
      <c r="FH79" s="82">
        <f>データ!ED7</f>
        <v>73.2</v>
      </c>
      <c r="FI79" s="82"/>
      <c r="FJ79" s="82"/>
      <c r="FK79" s="82"/>
      <c r="FL79" s="82"/>
      <c r="FM79" s="82"/>
      <c r="FN79" s="82"/>
      <c r="FO79" s="82"/>
      <c r="FP79" s="82"/>
      <c r="FQ79" s="82"/>
      <c r="FR79" s="82"/>
      <c r="FS79" s="82"/>
      <c r="FT79" s="82"/>
      <c r="FU79" s="82"/>
      <c r="FV79" s="82"/>
      <c r="FW79" s="82"/>
      <c r="FX79" s="82"/>
      <c r="FY79" s="82"/>
      <c r="FZ79" s="82"/>
      <c r="GA79" s="82">
        <f>データ!EE7</f>
        <v>56.5</v>
      </c>
      <c r="GB79" s="82"/>
      <c r="GC79" s="82"/>
      <c r="GD79" s="82"/>
      <c r="GE79" s="82"/>
      <c r="GF79" s="82"/>
      <c r="GG79" s="82"/>
      <c r="GH79" s="82"/>
      <c r="GI79" s="82"/>
      <c r="GJ79" s="82"/>
      <c r="GK79" s="82"/>
      <c r="GL79" s="82"/>
      <c r="GM79" s="82"/>
      <c r="GN79" s="82"/>
      <c r="GO79" s="82"/>
      <c r="GP79" s="82"/>
      <c r="GQ79" s="82"/>
      <c r="GR79" s="82"/>
      <c r="GS79" s="82"/>
      <c r="GT79" s="82">
        <f>データ!EF7</f>
        <v>63.5</v>
      </c>
      <c r="GU79" s="82"/>
      <c r="GV79" s="82"/>
      <c r="GW79" s="82"/>
      <c r="GX79" s="82"/>
      <c r="GY79" s="82"/>
      <c r="GZ79" s="82"/>
      <c r="HA79" s="82"/>
      <c r="HB79" s="82"/>
      <c r="HC79" s="82"/>
      <c r="HD79" s="82"/>
      <c r="HE79" s="82"/>
      <c r="HF79" s="82"/>
      <c r="HG79" s="82"/>
      <c r="HH79" s="82"/>
      <c r="HI79" s="82"/>
      <c r="HJ79" s="82"/>
      <c r="HK79" s="82"/>
      <c r="HL79" s="82"/>
      <c r="HM79" s="82">
        <f>データ!EG7</f>
        <v>70.099999999999994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46456653</v>
      </c>
      <c r="JK79" s="78"/>
      <c r="JL79" s="78"/>
      <c r="JM79" s="78"/>
      <c r="JN79" s="78"/>
      <c r="JO79" s="78"/>
      <c r="JP79" s="78"/>
      <c r="JQ79" s="78"/>
      <c r="JR79" s="78"/>
      <c r="JS79" s="78"/>
      <c r="JT79" s="78"/>
      <c r="JU79" s="78"/>
      <c r="JV79" s="78"/>
      <c r="JW79" s="78"/>
      <c r="JX79" s="78"/>
      <c r="JY79" s="78"/>
      <c r="JZ79" s="78"/>
      <c r="KA79" s="78"/>
      <c r="KB79" s="78"/>
      <c r="KC79" s="78">
        <f>データ!EO7</f>
        <v>47584773</v>
      </c>
      <c r="KD79" s="78"/>
      <c r="KE79" s="78"/>
      <c r="KF79" s="78"/>
      <c r="KG79" s="78"/>
      <c r="KH79" s="78"/>
      <c r="KI79" s="78"/>
      <c r="KJ79" s="78"/>
      <c r="KK79" s="78"/>
      <c r="KL79" s="78"/>
      <c r="KM79" s="78"/>
      <c r="KN79" s="78"/>
      <c r="KO79" s="78"/>
      <c r="KP79" s="78"/>
      <c r="KQ79" s="78"/>
      <c r="KR79" s="78"/>
      <c r="KS79" s="78"/>
      <c r="KT79" s="78"/>
      <c r="KU79" s="78"/>
      <c r="KV79" s="78">
        <f>データ!EP7</f>
        <v>47045861</v>
      </c>
      <c r="KW79" s="78"/>
      <c r="KX79" s="78"/>
      <c r="KY79" s="78"/>
      <c r="KZ79" s="78"/>
      <c r="LA79" s="78"/>
      <c r="LB79" s="78"/>
      <c r="LC79" s="78"/>
      <c r="LD79" s="78"/>
      <c r="LE79" s="78"/>
      <c r="LF79" s="78"/>
      <c r="LG79" s="78"/>
      <c r="LH79" s="78"/>
      <c r="LI79" s="78"/>
      <c r="LJ79" s="78"/>
      <c r="LK79" s="78"/>
      <c r="LL79" s="78"/>
      <c r="LM79" s="78"/>
      <c r="LN79" s="78"/>
      <c r="LO79" s="78">
        <f>データ!EQ7</f>
        <v>48469169</v>
      </c>
      <c r="LP79" s="78"/>
      <c r="LQ79" s="78"/>
      <c r="LR79" s="78"/>
      <c r="LS79" s="78"/>
      <c r="LT79" s="78"/>
      <c r="LU79" s="78"/>
      <c r="LV79" s="78"/>
      <c r="LW79" s="78"/>
      <c r="LX79" s="78"/>
      <c r="LY79" s="78"/>
      <c r="LZ79" s="78"/>
      <c r="MA79" s="78"/>
      <c r="MB79" s="78"/>
      <c r="MC79" s="78"/>
      <c r="MD79" s="78"/>
      <c r="ME79" s="78"/>
      <c r="MF79" s="78"/>
      <c r="MG79" s="78"/>
      <c r="MH79" s="78">
        <f>データ!ER7</f>
        <v>48707399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5mle1lWDgK3ZSCH5p3nGFrAwAA7Z3luWsOHu1RlkkQFVAL7VXyv0f+f1E7jN7f86BmpIBSeMgEcmVpx7KbTw==" saltValue="Hw6QMkTFcHrjBkHEk3t8L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113</v>
      </c>
      <c r="AX5" s="61" t="s">
        <v>114</v>
      </c>
      <c r="AY5" s="61" t="s">
        <v>115</v>
      </c>
      <c r="AZ5" s="61" t="s">
        <v>116</v>
      </c>
      <c r="BA5" s="61" t="s">
        <v>117</v>
      </c>
      <c r="BB5" s="61" t="s">
        <v>118</v>
      </c>
      <c r="BC5" s="61" t="s">
        <v>119</v>
      </c>
      <c r="BD5" s="61" t="s">
        <v>109</v>
      </c>
      <c r="BE5" s="61" t="s">
        <v>123</v>
      </c>
      <c r="BF5" s="61" t="s">
        <v>111</v>
      </c>
      <c r="BG5" s="61" t="s">
        <v>124</v>
      </c>
      <c r="BH5" s="61" t="s">
        <v>113</v>
      </c>
      <c r="BI5" s="61" t="s">
        <v>114</v>
      </c>
      <c r="BJ5" s="61" t="s">
        <v>115</v>
      </c>
      <c r="BK5" s="61" t="s">
        <v>116</v>
      </c>
      <c r="BL5" s="61" t="s">
        <v>117</v>
      </c>
      <c r="BM5" s="61" t="s">
        <v>118</v>
      </c>
      <c r="BN5" s="61" t="s">
        <v>119</v>
      </c>
      <c r="BO5" s="61" t="s">
        <v>120</v>
      </c>
      <c r="BP5" s="61" t="s">
        <v>125</v>
      </c>
      <c r="BQ5" s="61" t="s">
        <v>126</v>
      </c>
      <c r="BR5" s="61" t="s">
        <v>122</v>
      </c>
      <c r="BS5" s="61" t="s">
        <v>113</v>
      </c>
      <c r="BT5" s="61" t="s">
        <v>114</v>
      </c>
      <c r="BU5" s="61" t="s">
        <v>115</v>
      </c>
      <c r="BV5" s="61" t="s">
        <v>116</v>
      </c>
      <c r="BW5" s="61" t="s">
        <v>117</v>
      </c>
      <c r="BX5" s="61" t="s">
        <v>118</v>
      </c>
      <c r="BY5" s="61" t="s">
        <v>119</v>
      </c>
      <c r="BZ5" s="61" t="s">
        <v>127</v>
      </c>
      <c r="CA5" s="61" t="s">
        <v>121</v>
      </c>
      <c r="CB5" s="61" t="s">
        <v>111</v>
      </c>
      <c r="CC5" s="61" t="s">
        <v>122</v>
      </c>
      <c r="CD5" s="61" t="s">
        <v>113</v>
      </c>
      <c r="CE5" s="61" t="s">
        <v>114</v>
      </c>
      <c r="CF5" s="61" t="s">
        <v>115</v>
      </c>
      <c r="CG5" s="61" t="s">
        <v>116</v>
      </c>
      <c r="CH5" s="61" t="s">
        <v>117</v>
      </c>
      <c r="CI5" s="61" t="s">
        <v>118</v>
      </c>
      <c r="CJ5" s="61" t="s">
        <v>119</v>
      </c>
      <c r="CK5" s="61" t="s">
        <v>128</v>
      </c>
      <c r="CL5" s="61" t="s">
        <v>123</v>
      </c>
      <c r="CM5" s="61" t="s">
        <v>111</v>
      </c>
      <c r="CN5" s="61" t="s">
        <v>112</v>
      </c>
      <c r="CO5" s="61" t="s">
        <v>113</v>
      </c>
      <c r="CP5" s="61" t="s">
        <v>114</v>
      </c>
      <c r="CQ5" s="61" t="s">
        <v>115</v>
      </c>
      <c r="CR5" s="61" t="s">
        <v>116</v>
      </c>
      <c r="CS5" s="61" t="s">
        <v>117</v>
      </c>
      <c r="CT5" s="61" t="s">
        <v>118</v>
      </c>
      <c r="CU5" s="61" t="s">
        <v>119</v>
      </c>
      <c r="CV5" s="61" t="s">
        <v>120</v>
      </c>
      <c r="CW5" s="61" t="s">
        <v>123</v>
      </c>
      <c r="CX5" s="61" t="s">
        <v>129</v>
      </c>
      <c r="CY5" s="61" t="s">
        <v>122</v>
      </c>
      <c r="CZ5" s="61" t="s">
        <v>130</v>
      </c>
      <c r="DA5" s="61" t="s">
        <v>114</v>
      </c>
      <c r="DB5" s="61" t="s">
        <v>115</v>
      </c>
      <c r="DC5" s="61" t="s">
        <v>116</v>
      </c>
      <c r="DD5" s="61" t="s">
        <v>117</v>
      </c>
      <c r="DE5" s="61" t="s">
        <v>118</v>
      </c>
      <c r="DF5" s="61" t="s">
        <v>119</v>
      </c>
      <c r="DG5" s="61" t="s">
        <v>120</v>
      </c>
      <c r="DH5" s="61" t="s">
        <v>123</v>
      </c>
      <c r="DI5" s="61" t="s">
        <v>111</v>
      </c>
      <c r="DJ5" s="61" t="s">
        <v>122</v>
      </c>
      <c r="DK5" s="61" t="s">
        <v>113</v>
      </c>
      <c r="DL5" s="61" t="s">
        <v>114</v>
      </c>
      <c r="DM5" s="61" t="s">
        <v>115</v>
      </c>
      <c r="DN5" s="61" t="s">
        <v>116</v>
      </c>
      <c r="DO5" s="61" t="s">
        <v>117</v>
      </c>
      <c r="DP5" s="61" t="s">
        <v>118</v>
      </c>
      <c r="DQ5" s="61" t="s">
        <v>119</v>
      </c>
      <c r="DR5" s="61" t="s">
        <v>120</v>
      </c>
      <c r="DS5" s="61" t="s">
        <v>123</v>
      </c>
      <c r="DT5" s="61" t="s">
        <v>111</v>
      </c>
      <c r="DU5" s="61" t="s">
        <v>122</v>
      </c>
      <c r="DV5" s="61" t="s">
        <v>113</v>
      </c>
      <c r="DW5" s="61" t="s">
        <v>114</v>
      </c>
      <c r="DX5" s="61" t="s">
        <v>115</v>
      </c>
      <c r="DY5" s="61" t="s">
        <v>116</v>
      </c>
      <c r="DZ5" s="61" t="s">
        <v>117</v>
      </c>
      <c r="EA5" s="61" t="s">
        <v>118</v>
      </c>
      <c r="EB5" s="61" t="s">
        <v>119</v>
      </c>
      <c r="EC5" s="61" t="s">
        <v>131</v>
      </c>
      <c r="ED5" s="61" t="s">
        <v>123</v>
      </c>
      <c r="EE5" s="61" t="s">
        <v>111</v>
      </c>
      <c r="EF5" s="61" t="s">
        <v>132</v>
      </c>
      <c r="EG5" s="61" t="s">
        <v>113</v>
      </c>
      <c r="EH5" s="61" t="s">
        <v>114</v>
      </c>
      <c r="EI5" s="61" t="s">
        <v>115</v>
      </c>
      <c r="EJ5" s="61" t="s">
        <v>116</v>
      </c>
      <c r="EK5" s="61" t="s">
        <v>117</v>
      </c>
      <c r="EL5" s="61" t="s">
        <v>118</v>
      </c>
      <c r="EM5" s="61" t="s">
        <v>133</v>
      </c>
      <c r="EN5" s="61" t="s">
        <v>120</v>
      </c>
      <c r="EO5" s="61" t="s">
        <v>134</v>
      </c>
      <c r="EP5" s="61" t="s">
        <v>111</v>
      </c>
      <c r="EQ5" s="61" t="s">
        <v>122</v>
      </c>
      <c r="ER5" s="61" t="s">
        <v>135</v>
      </c>
      <c r="ES5" s="61" t="s">
        <v>114</v>
      </c>
      <c r="ET5" s="61" t="s">
        <v>115</v>
      </c>
      <c r="EU5" s="61" t="s">
        <v>116</v>
      </c>
      <c r="EV5" s="61" t="s">
        <v>117</v>
      </c>
      <c r="EW5" s="61" t="s">
        <v>118</v>
      </c>
      <c r="EX5" s="61" t="s">
        <v>119</v>
      </c>
    </row>
    <row r="6" spans="1:154" s="66" customFormat="1">
      <c r="A6" s="47" t="s">
        <v>136</v>
      </c>
      <c r="B6" s="62">
        <f>B8</f>
        <v>2017</v>
      </c>
      <c r="C6" s="62">
        <f t="shared" ref="C6:M6" si="2">C8</f>
        <v>48453</v>
      </c>
      <c r="D6" s="62">
        <f t="shared" si="2"/>
        <v>46</v>
      </c>
      <c r="E6" s="62">
        <f t="shared" si="2"/>
        <v>6</v>
      </c>
      <c r="F6" s="62">
        <f t="shared" si="2"/>
        <v>0</v>
      </c>
      <c r="G6" s="62">
        <f t="shared" si="2"/>
        <v>1</v>
      </c>
      <c r="H6" s="138" t="str">
        <f>IF(H8&lt;&gt;I8,H8,"")&amp;IF(I8&lt;&gt;J8,I8,"")&amp;"　"&amp;J8</f>
        <v>宮城県白石市外二町組合　公立刈田綜合病院</v>
      </c>
      <c r="I6" s="139"/>
      <c r="J6" s="140"/>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19</v>
      </c>
      <c r="R6" s="62" t="str">
        <f t="shared" si="3"/>
        <v>対象</v>
      </c>
      <c r="S6" s="62" t="str">
        <f t="shared" si="3"/>
        <v>ド 透 I 未 訓 ガ</v>
      </c>
      <c r="T6" s="62" t="str">
        <f t="shared" si="3"/>
        <v>救 感 災 輪</v>
      </c>
      <c r="U6" s="63" t="str">
        <f>U8</f>
        <v>-</v>
      </c>
      <c r="V6" s="63">
        <f>V8</f>
        <v>26164</v>
      </c>
      <c r="W6" s="62" t="str">
        <f>W8</f>
        <v>非該当</v>
      </c>
      <c r="X6" s="62" t="str">
        <f t="shared" si="3"/>
        <v>７：１</v>
      </c>
      <c r="Y6" s="63">
        <f t="shared" si="3"/>
        <v>300</v>
      </c>
      <c r="Z6" s="63" t="str">
        <f t="shared" si="3"/>
        <v>-</v>
      </c>
      <c r="AA6" s="63">
        <f t="shared" si="3"/>
        <v>4</v>
      </c>
      <c r="AB6" s="63" t="str">
        <f t="shared" si="3"/>
        <v>-</v>
      </c>
      <c r="AC6" s="63">
        <f t="shared" si="3"/>
        <v>4</v>
      </c>
      <c r="AD6" s="63">
        <f t="shared" si="3"/>
        <v>308</v>
      </c>
      <c r="AE6" s="63">
        <f t="shared" si="3"/>
        <v>300</v>
      </c>
      <c r="AF6" s="63" t="str">
        <f t="shared" si="3"/>
        <v>-</v>
      </c>
      <c r="AG6" s="63">
        <f t="shared" si="3"/>
        <v>300</v>
      </c>
      <c r="AH6" s="64">
        <f>IF(AH8="-",NA(),AH8)</f>
        <v>85.5</v>
      </c>
      <c r="AI6" s="64">
        <f t="shared" ref="AI6:AQ6" si="4">IF(AI8="-",NA(),AI8)</f>
        <v>86.8</v>
      </c>
      <c r="AJ6" s="64">
        <f t="shared" si="4"/>
        <v>85.2</v>
      </c>
      <c r="AK6" s="64">
        <f t="shared" si="4"/>
        <v>88</v>
      </c>
      <c r="AL6" s="64">
        <f t="shared" si="4"/>
        <v>92.2</v>
      </c>
      <c r="AM6" s="64">
        <f t="shared" si="4"/>
        <v>99</v>
      </c>
      <c r="AN6" s="64">
        <f t="shared" si="4"/>
        <v>97.7</v>
      </c>
      <c r="AO6" s="64">
        <f t="shared" si="4"/>
        <v>98</v>
      </c>
      <c r="AP6" s="64">
        <f t="shared" si="4"/>
        <v>97.2</v>
      </c>
      <c r="AQ6" s="64">
        <f t="shared" si="4"/>
        <v>97</v>
      </c>
      <c r="AR6" s="64" t="str">
        <f>IF(AR8="-","【-】","【"&amp;SUBSTITUTE(TEXT(AR8,"#,##0.0"),"-","△")&amp;"】")</f>
        <v>【98.5】</v>
      </c>
      <c r="AS6" s="64">
        <f>IF(AS8="-",NA(),AS8)</f>
        <v>79.2</v>
      </c>
      <c r="AT6" s="64">
        <f t="shared" ref="AT6:BB6" si="5">IF(AT8="-",NA(),AT8)</f>
        <v>81</v>
      </c>
      <c r="AU6" s="64">
        <f t="shared" si="5"/>
        <v>80.099999999999994</v>
      </c>
      <c r="AV6" s="64">
        <f t="shared" si="5"/>
        <v>77.599999999999994</v>
      </c>
      <c r="AW6" s="64">
        <f t="shared" si="5"/>
        <v>81.5</v>
      </c>
      <c r="AX6" s="64">
        <f t="shared" si="5"/>
        <v>92.2</v>
      </c>
      <c r="AY6" s="64">
        <f t="shared" si="5"/>
        <v>90.2</v>
      </c>
      <c r="AZ6" s="64">
        <f t="shared" si="5"/>
        <v>91.1</v>
      </c>
      <c r="BA6" s="64">
        <f t="shared" si="5"/>
        <v>90.1</v>
      </c>
      <c r="BB6" s="64">
        <f t="shared" si="5"/>
        <v>89.6</v>
      </c>
      <c r="BC6" s="64" t="str">
        <f>IF(BC8="-","【-】","【"&amp;SUBSTITUTE(TEXT(BC8,"#,##0.0"),"-","△")&amp;"】")</f>
        <v>【89.7】</v>
      </c>
      <c r="BD6" s="64">
        <f>IF(BD8="-",NA(),BD8)</f>
        <v>252.8</v>
      </c>
      <c r="BE6" s="64">
        <f t="shared" ref="BE6:BM6" si="6">IF(BE8="-",NA(),BE8)</f>
        <v>260.2</v>
      </c>
      <c r="BF6" s="64">
        <f t="shared" si="6"/>
        <v>281.89999999999998</v>
      </c>
      <c r="BG6" s="64">
        <f t="shared" si="6"/>
        <v>304.10000000000002</v>
      </c>
      <c r="BH6" s="64">
        <f t="shared" si="6"/>
        <v>301.2</v>
      </c>
      <c r="BI6" s="64">
        <f t="shared" si="6"/>
        <v>85.3</v>
      </c>
      <c r="BJ6" s="64">
        <f t="shared" si="6"/>
        <v>80.7</v>
      </c>
      <c r="BK6" s="64">
        <f t="shared" si="6"/>
        <v>73.099999999999994</v>
      </c>
      <c r="BL6" s="64">
        <f t="shared" si="6"/>
        <v>76.3</v>
      </c>
      <c r="BM6" s="64">
        <f t="shared" si="6"/>
        <v>80.7</v>
      </c>
      <c r="BN6" s="64" t="str">
        <f>IF(BN8="-","【-】","【"&amp;SUBSTITUTE(TEXT(BN8,"#,##0.0"),"-","△")&amp;"】")</f>
        <v>【64.7】</v>
      </c>
      <c r="BO6" s="64">
        <f>IF(BO8="-",NA(),BO8)</f>
        <v>60.5</v>
      </c>
      <c r="BP6" s="64">
        <f t="shared" ref="BP6:BX6" si="7">IF(BP8="-",NA(),BP8)</f>
        <v>62.1</v>
      </c>
      <c r="BQ6" s="64">
        <f t="shared" si="7"/>
        <v>58.4</v>
      </c>
      <c r="BR6" s="64">
        <f t="shared" si="7"/>
        <v>58.5</v>
      </c>
      <c r="BS6" s="64">
        <f t="shared" si="7"/>
        <v>61</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38813</v>
      </c>
      <c r="CA6" s="65">
        <f t="shared" ref="CA6:CI6" si="8">IF(CA8="-",NA(),CA8)</f>
        <v>40017</v>
      </c>
      <c r="CB6" s="65">
        <f t="shared" si="8"/>
        <v>40389</v>
      </c>
      <c r="CC6" s="65">
        <f t="shared" si="8"/>
        <v>39832</v>
      </c>
      <c r="CD6" s="65">
        <f t="shared" si="8"/>
        <v>40024</v>
      </c>
      <c r="CE6" s="65">
        <f t="shared" si="8"/>
        <v>48203</v>
      </c>
      <c r="CF6" s="65">
        <f t="shared" si="8"/>
        <v>48921</v>
      </c>
      <c r="CG6" s="65">
        <f t="shared" si="8"/>
        <v>50413</v>
      </c>
      <c r="CH6" s="65">
        <f t="shared" si="8"/>
        <v>50510</v>
      </c>
      <c r="CI6" s="65">
        <f t="shared" si="8"/>
        <v>50958</v>
      </c>
      <c r="CJ6" s="64" t="str">
        <f>IF(CJ8="-","【-】","【"&amp;SUBSTITUTE(TEXT(CJ8,"#,##0"),"-","△")&amp;"】")</f>
        <v>【50,718】</v>
      </c>
      <c r="CK6" s="65">
        <f>IF(CK8="-",NA(),CK8)</f>
        <v>9829</v>
      </c>
      <c r="CL6" s="65">
        <f t="shared" ref="CL6:CT6" si="9">IF(CL8="-",NA(),CL8)</f>
        <v>9325</v>
      </c>
      <c r="CM6" s="65">
        <f t="shared" si="9"/>
        <v>9408</v>
      </c>
      <c r="CN6" s="65">
        <f t="shared" si="9"/>
        <v>10091</v>
      </c>
      <c r="CO6" s="65">
        <f t="shared" si="9"/>
        <v>10142</v>
      </c>
      <c r="CP6" s="65">
        <f t="shared" si="9"/>
        <v>11941</v>
      </c>
      <c r="CQ6" s="65">
        <f t="shared" si="9"/>
        <v>12272</v>
      </c>
      <c r="CR6" s="65">
        <f t="shared" si="9"/>
        <v>13096</v>
      </c>
      <c r="CS6" s="65">
        <f t="shared" si="9"/>
        <v>13552</v>
      </c>
      <c r="CT6" s="65">
        <f t="shared" si="9"/>
        <v>13792</v>
      </c>
      <c r="CU6" s="64" t="str">
        <f>IF(CU8="-","【-】","【"&amp;SUBSTITUTE(TEXT(CU8,"#,##0"),"-","△")&amp;"】")</f>
        <v>【14,202】</v>
      </c>
      <c r="CV6" s="64">
        <f>IF(CV8="-",NA(),CV8)</f>
        <v>55.8</v>
      </c>
      <c r="CW6" s="64">
        <f t="shared" ref="CW6:DE6" si="10">IF(CW8="-",NA(),CW8)</f>
        <v>54.2</v>
      </c>
      <c r="CX6" s="64">
        <f t="shared" si="10"/>
        <v>54.8</v>
      </c>
      <c r="CY6" s="64">
        <f t="shared" si="10"/>
        <v>58</v>
      </c>
      <c r="CZ6" s="64">
        <f t="shared" si="10"/>
        <v>54.2</v>
      </c>
      <c r="DA6" s="64">
        <f t="shared" si="10"/>
        <v>54</v>
      </c>
      <c r="DB6" s="64">
        <f t="shared" si="10"/>
        <v>55.6</v>
      </c>
      <c r="DC6" s="64">
        <f t="shared" si="10"/>
        <v>54.8</v>
      </c>
      <c r="DD6" s="64">
        <f t="shared" si="10"/>
        <v>55.8</v>
      </c>
      <c r="DE6" s="64">
        <f t="shared" si="10"/>
        <v>56.1</v>
      </c>
      <c r="DF6" s="64" t="str">
        <f>IF(DF8="-","【-】","【"&amp;SUBSTITUTE(TEXT(DF8,"#,##0.0"),"-","△")&amp;"】")</f>
        <v>【55.0】</v>
      </c>
      <c r="DG6" s="64">
        <f>IF(DG8="-",NA(),DG8)</f>
        <v>15.9</v>
      </c>
      <c r="DH6" s="64">
        <f t="shared" ref="DH6:DP6" si="11">IF(DH8="-",NA(),DH8)</f>
        <v>15</v>
      </c>
      <c r="DI6" s="64">
        <f t="shared" si="11"/>
        <v>15.1</v>
      </c>
      <c r="DJ6" s="64">
        <f t="shared" si="11"/>
        <v>14.7</v>
      </c>
      <c r="DK6" s="64">
        <f t="shared" si="11"/>
        <v>13.5</v>
      </c>
      <c r="DL6" s="64">
        <f t="shared" si="11"/>
        <v>23.2</v>
      </c>
      <c r="DM6" s="64">
        <f t="shared" si="11"/>
        <v>23.2</v>
      </c>
      <c r="DN6" s="64">
        <f t="shared" si="11"/>
        <v>23.9</v>
      </c>
      <c r="DO6" s="64">
        <f t="shared" si="11"/>
        <v>23.8</v>
      </c>
      <c r="DP6" s="64">
        <f t="shared" si="11"/>
        <v>23.9</v>
      </c>
      <c r="DQ6" s="64" t="str">
        <f>IF(DQ8="-","【-】","【"&amp;SUBSTITUTE(TEXT(DQ8,"#,##0.0"),"-","△")&amp;"】")</f>
        <v>【24.3】</v>
      </c>
      <c r="DR6" s="64">
        <f>IF(DR8="-",NA(),DR8)</f>
        <v>52.5</v>
      </c>
      <c r="DS6" s="64">
        <f t="shared" ref="DS6:EA6" si="12">IF(DS8="-",NA(),DS8)</f>
        <v>56.9</v>
      </c>
      <c r="DT6" s="64">
        <f t="shared" si="12"/>
        <v>55.3</v>
      </c>
      <c r="DU6" s="64">
        <f t="shared" si="12"/>
        <v>59.8</v>
      </c>
      <c r="DV6" s="64">
        <f t="shared" si="12"/>
        <v>64</v>
      </c>
      <c r="DW6" s="64">
        <f t="shared" si="12"/>
        <v>45.8</v>
      </c>
      <c r="DX6" s="64">
        <f t="shared" si="12"/>
        <v>48.9</v>
      </c>
      <c r="DY6" s="64">
        <f t="shared" si="12"/>
        <v>50.3</v>
      </c>
      <c r="DZ6" s="64">
        <f t="shared" si="12"/>
        <v>49.8</v>
      </c>
      <c r="EA6" s="64">
        <f t="shared" si="12"/>
        <v>50.9</v>
      </c>
      <c r="EB6" s="64" t="str">
        <f>IF(EB8="-","【-】","【"&amp;SUBSTITUTE(TEXT(EB8,"#,##0.0"),"-","△")&amp;"】")</f>
        <v>【51.6】</v>
      </c>
      <c r="EC6" s="64">
        <f>IF(EC8="-",NA(),EC8)</f>
        <v>66.2</v>
      </c>
      <c r="ED6" s="64">
        <f t="shared" ref="ED6:EL6" si="13">IF(ED8="-",NA(),ED8)</f>
        <v>73.2</v>
      </c>
      <c r="EE6" s="64">
        <f t="shared" si="13"/>
        <v>56.5</v>
      </c>
      <c r="EF6" s="64">
        <f t="shared" si="13"/>
        <v>63.5</v>
      </c>
      <c r="EG6" s="64">
        <f t="shared" si="13"/>
        <v>70.099999999999994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46456653</v>
      </c>
      <c r="EO6" s="65">
        <f t="shared" ref="EO6:EW6" si="14">IF(EO8="-",NA(),EO8)</f>
        <v>47584773</v>
      </c>
      <c r="EP6" s="65">
        <f t="shared" si="14"/>
        <v>47045861</v>
      </c>
      <c r="EQ6" s="65">
        <f t="shared" si="14"/>
        <v>48469169</v>
      </c>
      <c r="ER6" s="65">
        <f t="shared" si="14"/>
        <v>48707399</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137</v>
      </c>
      <c r="B7" s="62">
        <f t="shared" ref="B7:AG7" si="15">B8</f>
        <v>2017</v>
      </c>
      <c r="C7" s="62">
        <f t="shared" si="15"/>
        <v>48453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19</v>
      </c>
      <c r="R7" s="62" t="str">
        <f t="shared" si="15"/>
        <v>対象</v>
      </c>
      <c r="S7" s="62" t="str">
        <f t="shared" si="15"/>
        <v>ド 透 I 未 訓 ガ</v>
      </c>
      <c r="T7" s="62" t="str">
        <f t="shared" si="15"/>
        <v>救 感 災 輪</v>
      </c>
      <c r="U7" s="63" t="str">
        <f>U8</f>
        <v>-</v>
      </c>
      <c r="V7" s="63">
        <f>V8</f>
        <v>26164</v>
      </c>
      <c r="W7" s="62" t="str">
        <f>W8</f>
        <v>非該当</v>
      </c>
      <c r="X7" s="62" t="str">
        <f t="shared" si="15"/>
        <v>７：１</v>
      </c>
      <c r="Y7" s="63">
        <f t="shared" si="15"/>
        <v>300</v>
      </c>
      <c r="Z7" s="63" t="str">
        <f t="shared" si="15"/>
        <v>-</v>
      </c>
      <c r="AA7" s="63">
        <f t="shared" si="15"/>
        <v>4</v>
      </c>
      <c r="AB7" s="63" t="str">
        <f t="shared" si="15"/>
        <v>-</v>
      </c>
      <c r="AC7" s="63">
        <f t="shared" si="15"/>
        <v>4</v>
      </c>
      <c r="AD7" s="63">
        <f t="shared" si="15"/>
        <v>308</v>
      </c>
      <c r="AE7" s="63">
        <f t="shared" si="15"/>
        <v>300</v>
      </c>
      <c r="AF7" s="63" t="str">
        <f t="shared" si="15"/>
        <v>-</v>
      </c>
      <c r="AG7" s="63">
        <f t="shared" si="15"/>
        <v>300</v>
      </c>
      <c r="AH7" s="64">
        <f>AH8</f>
        <v>85.5</v>
      </c>
      <c r="AI7" s="64">
        <f t="shared" ref="AI7:AQ7" si="16">AI8</f>
        <v>86.8</v>
      </c>
      <c r="AJ7" s="64">
        <f t="shared" si="16"/>
        <v>85.2</v>
      </c>
      <c r="AK7" s="64">
        <f t="shared" si="16"/>
        <v>88</v>
      </c>
      <c r="AL7" s="64">
        <f t="shared" si="16"/>
        <v>92.2</v>
      </c>
      <c r="AM7" s="64">
        <f t="shared" si="16"/>
        <v>99</v>
      </c>
      <c r="AN7" s="64">
        <f t="shared" si="16"/>
        <v>97.7</v>
      </c>
      <c r="AO7" s="64">
        <f t="shared" si="16"/>
        <v>98</v>
      </c>
      <c r="AP7" s="64">
        <f t="shared" si="16"/>
        <v>97.2</v>
      </c>
      <c r="AQ7" s="64">
        <f t="shared" si="16"/>
        <v>97</v>
      </c>
      <c r="AR7" s="64"/>
      <c r="AS7" s="64">
        <f>AS8</f>
        <v>79.2</v>
      </c>
      <c r="AT7" s="64">
        <f t="shared" ref="AT7:BB7" si="17">AT8</f>
        <v>81</v>
      </c>
      <c r="AU7" s="64">
        <f t="shared" si="17"/>
        <v>80.099999999999994</v>
      </c>
      <c r="AV7" s="64">
        <f t="shared" si="17"/>
        <v>77.599999999999994</v>
      </c>
      <c r="AW7" s="64">
        <f t="shared" si="17"/>
        <v>81.5</v>
      </c>
      <c r="AX7" s="64">
        <f t="shared" si="17"/>
        <v>92.2</v>
      </c>
      <c r="AY7" s="64">
        <f t="shared" si="17"/>
        <v>90.2</v>
      </c>
      <c r="AZ7" s="64">
        <f t="shared" si="17"/>
        <v>91.1</v>
      </c>
      <c r="BA7" s="64">
        <f t="shared" si="17"/>
        <v>90.1</v>
      </c>
      <c r="BB7" s="64">
        <f t="shared" si="17"/>
        <v>89.6</v>
      </c>
      <c r="BC7" s="64"/>
      <c r="BD7" s="64">
        <f>BD8</f>
        <v>252.8</v>
      </c>
      <c r="BE7" s="64">
        <f t="shared" ref="BE7:BM7" si="18">BE8</f>
        <v>260.2</v>
      </c>
      <c r="BF7" s="64">
        <f t="shared" si="18"/>
        <v>281.89999999999998</v>
      </c>
      <c r="BG7" s="64">
        <f t="shared" si="18"/>
        <v>304.10000000000002</v>
      </c>
      <c r="BH7" s="64">
        <f t="shared" si="18"/>
        <v>301.2</v>
      </c>
      <c r="BI7" s="64">
        <f t="shared" si="18"/>
        <v>85.3</v>
      </c>
      <c r="BJ7" s="64">
        <f t="shared" si="18"/>
        <v>80.7</v>
      </c>
      <c r="BK7" s="64">
        <f t="shared" si="18"/>
        <v>73.099999999999994</v>
      </c>
      <c r="BL7" s="64">
        <f t="shared" si="18"/>
        <v>76.3</v>
      </c>
      <c r="BM7" s="64">
        <f t="shared" si="18"/>
        <v>80.7</v>
      </c>
      <c r="BN7" s="64"/>
      <c r="BO7" s="64">
        <f>BO8</f>
        <v>60.5</v>
      </c>
      <c r="BP7" s="64">
        <f t="shared" ref="BP7:BX7" si="19">BP8</f>
        <v>62.1</v>
      </c>
      <c r="BQ7" s="64">
        <f t="shared" si="19"/>
        <v>58.4</v>
      </c>
      <c r="BR7" s="64">
        <f t="shared" si="19"/>
        <v>58.5</v>
      </c>
      <c r="BS7" s="64">
        <f t="shared" si="19"/>
        <v>61</v>
      </c>
      <c r="BT7" s="64">
        <f t="shared" si="19"/>
        <v>70.5</v>
      </c>
      <c r="BU7" s="64">
        <f t="shared" si="19"/>
        <v>70.599999999999994</v>
      </c>
      <c r="BV7" s="64">
        <f t="shared" si="19"/>
        <v>71.3</v>
      </c>
      <c r="BW7" s="64">
        <f t="shared" si="19"/>
        <v>72.599999999999994</v>
      </c>
      <c r="BX7" s="64">
        <f t="shared" si="19"/>
        <v>73.5</v>
      </c>
      <c r="BY7" s="64"/>
      <c r="BZ7" s="65">
        <f>BZ8</f>
        <v>38813</v>
      </c>
      <c r="CA7" s="65">
        <f t="shared" ref="CA7:CI7" si="20">CA8</f>
        <v>40017</v>
      </c>
      <c r="CB7" s="65">
        <f t="shared" si="20"/>
        <v>40389</v>
      </c>
      <c r="CC7" s="65">
        <f t="shared" si="20"/>
        <v>39832</v>
      </c>
      <c r="CD7" s="65">
        <f t="shared" si="20"/>
        <v>40024</v>
      </c>
      <c r="CE7" s="65">
        <f t="shared" si="20"/>
        <v>48203</v>
      </c>
      <c r="CF7" s="65">
        <f t="shared" si="20"/>
        <v>48921</v>
      </c>
      <c r="CG7" s="65">
        <f t="shared" si="20"/>
        <v>50413</v>
      </c>
      <c r="CH7" s="65">
        <f t="shared" si="20"/>
        <v>50510</v>
      </c>
      <c r="CI7" s="65">
        <f t="shared" si="20"/>
        <v>50958</v>
      </c>
      <c r="CJ7" s="64"/>
      <c r="CK7" s="65">
        <f>CK8</f>
        <v>9829</v>
      </c>
      <c r="CL7" s="65">
        <f t="shared" ref="CL7:CT7" si="21">CL8</f>
        <v>9325</v>
      </c>
      <c r="CM7" s="65">
        <f t="shared" si="21"/>
        <v>9408</v>
      </c>
      <c r="CN7" s="65">
        <f t="shared" si="21"/>
        <v>10091</v>
      </c>
      <c r="CO7" s="65">
        <f t="shared" si="21"/>
        <v>10142</v>
      </c>
      <c r="CP7" s="65">
        <f t="shared" si="21"/>
        <v>11941</v>
      </c>
      <c r="CQ7" s="65">
        <f t="shared" si="21"/>
        <v>12272</v>
      </c>
      <c r="CR7" s="65">
        <f t="shared" si="21"/>
        <v>13096</v>
      </c>
      <c r="CS7" s="65">
        <f t="shared" si="21"/>
        <v>13552</v>
      </c>
      <c r="CT7" s="65">
        <f t="shared" si="21"/>
        <v>13792</v>
      </c>
      <c r="CU7" s="64"/>
      <c r="CV7" s="64">
        <f>CV8</f>
        <v>55.8</v>
      </c>
      <c r="CW7" s="64">
        <f t="shared" ref="CW7:DE7" si="22">CW8</f>
        <v>54.2</v>
      </c>
      <c r="CX7" s="64">
        <f t="shared" si="22"/>
        <v>54.8</v>
      </c>
      <c r="CY7" s="64">
        <f t="shared" si="22"/>
        <v>58</v>
      </c>
      <c r="CZ7" s="64">
        <f t="shared" si="22"/>
        <v>54.2</v>
      </c>
      <c r="DA7" s="64">
        <f t="shared" si="22"/>
        <v>54</v>
      </c>
      <c r="DB7" s="64">
        <f t="shared" si="22"/>
        <v>55.6</v>
      </c>
      <c r="DC7" s="64">
        <f t="shared" si="22"/>
        <v>54.8</v>
      </c>
      <c r="DD7" s="64">
        <f t="shared" si="22"/>
        <v>55.8</v>
      </c>
      <c r="DE7" s="64">
        <f t="shared" si="22"/>
        <v>56.1</v>
      </c>
      <c r="DF7" s="64"/>
      <c r="DG7" s="64">
        <f>DG8</f>
        <v>15.9</v>
      </c>
      <c r="DH7" s="64">
        <f t="shared" ref="DH7:DP7" si="23">DH8</f>
        <v>15</v>
      </c>
      <c r="DI7" s="64">
        <f t="shared" si="23"/>
        <v>15.1</v>
      </c>
      <c r="DJ7" s="64">
        <f t="shared" si="23"/>
        <v>14.7</v>
      </c>
      <c r="DK7" s="64">
        <f t="shared" si="23"/>
        <v>13.5</v>
      </c>
      <c r="DL7" s="64">
        <f t="shared" si="23"/>
        <v>23.2</v>
      </c>
      <c r="DM7" s="64">
        <f t="shared" si="23"/>
        <v>23.2</v>
      </c>
      <c r="DN7" s="64">
        <f t="shared" si="23"/>
        <v>23.9</v>
      </c>
      <c r="DO7" s="64">
        <f t="shared" si="23"/>
        <v>23.8</v>
      </c>
      <c r="DP7" s="64">
        <f t="shared" si="23"/>
        <v>23.9</v>
      </c>
      <c r="DQ7" s="64"/>
      <c r="DR7" s="64">
        <f>DR8</f>
        <v>52.5</v>
      </c>
      <c r="DS7" s="64">
        <f t="shared" ref="DS7:EA7" si="24">DS8</f>
        <v>56.9</v>
      </c>
      <c r="DT7" s="64">
        <f t="shared" si="24"/>
        <v>55.3</v>
      </c>
      <c r="DU7" s="64">
        <f t="shared" si="24"/>
        <v>59.8</v>
      </c>
      <c r="DV7" s="64">
        <f t="shared" si="24"/>
        <v>64</v>
      </c>
      <c r="DW7" s="64">
        <f t="shared" si="24"/>
        <v>45.8</v>
      </c>
      <c r="DX7" s="64">
        <f t="shared" si="24"/>
        <v>48.9</v>
      </c>
      <c r="DY7" s="64">
        <f t="shared" si="24"/>
        <v>50.3</v>
      </c>
      <c r="DZ7" s="64">
        <f t="shared" si="24"/>
        <v>49.8</v>
      </c>
      <c r="EA7" s="64">
        <f t="shared" si="24"/>
        <v>50.9</v>
      </c>
      <c r="EB7" s="64"/>
      <c r="EC7" s="64">
        <f>EC8</f>
        <v>66.2</v>
      </c>
      <c r="ED7" s="64">
        <f t="shared" ref="ED7:EL7" si="25">ED8</f>
        <v>73.2</v>
      </c>
      <c r="EE7" s="64">
        <f t="shared" si="25"/>
        <v>56.5</v>
      </c>
      <c r="EF7" s="64">
        <f t="shared" si="25"/>
        <v>63.5</v>
      </c>
      <c r="EG7" s="64">
        <f t="shared" si="25"/>
        <v>70.099999999999994</v>
      </c>
      <c r="EH7" s="64">
        <f t="shared" si="25"/>
        <v>59.9</v>
      </c>
      <c r="EI7" s="64">
        <f t="shared" si="25"/>
        <v>65.400000000000006</v>
      </c>
      <c r="EJ7" s="64">
        <f t="shared" si="25"/>
        <v>65.7</v>
      </c>
      <c r="EK7" s="64">
        <f t="shared" si="25"/>
        <v>65</v>
      </c>
      <c r="EL7" s="64">
        <f t="shared" si="25"/>
        <v>66.8</v>
      </c>
      <c r="EM7" s="64"/>
      <c r="EN7" s="65">
        <f>EN8</f>
        <v>46456653</v>
      </c>
      <c r="EO7" s="65">
        <f t="shared" ref="EO7:EW7" si="26">EO8</f>
        <v>47584773</v>
      </c>
      <c r="EP7" s="65">
        <f t="shared" si="26"/>
        <v>47045861</v>
      </c>
      <c r="EQ7" s="65">
        <f t="shared" si="26"/>
        <v>48469169</v>
      </c>
      <c r="ER7" s="65">
        <f t="shared" si="26"/>
        <v>48707399</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48453</v>
      </c>
      <c r="D8" s="67">
        <v>46</v>
      </c>
      <c r="E8" s="67">
        <v>6</v>
      </c>
      <c r="F8" s="67">
        <v>0</v>
      </c>
      <c r="G8" s="67">
        <v>1</v>
      </c>
      <c r="H8" s="67" t="s">
        <v>138</v>
      </c>
      <c r="I8" s="67" t="s">
        <v>139</v>
      </c>
      <c r="J8" s="67" t="s">
        <v>140</v>
      </c>
      <c r="K8" s="67" t="s">
        <v>141</v>
      </c>
      <c r="L8" s="67" t="s">
        <v>142</v>
      </c>
      <c r="M8" s="67" t="s">
        <v>143</v>
      </c>
      <c r="N8" s="67" t="s">
        <v>144</v>
      </c>
      <c r="O8" s="67" t="s">
        <v>145</v>
      </c>
      <c r="P8" s="67" t="s">
        <v>146</v>
      </c>
      <c r="Q8" s="68">
        <v>19</v>
      </c>
      <c r="R8" s="67" t="s">
        <v>147</v>
      </c>
      <c r="S8" s="67" t="s">
        <v>148</v>
      </c>
      <c r="T8" s="67" t="s">
        <v>149</v>
      </c>
      <c r="U8" s="68" t="s">
        <v>150</v>
      </c>
      <c r="V8" s="68">
        <v>26164</v>
      </c>
      <c r="W8" s="67" t="s">
        <v>151</v>
      </c>
      <c r="X8" s="69" t="s">
        <v>152</v>
      </c>
      <c r="Y8" s="68">
        <v>300</v>
      </c>
      <c r="Z8" s="68" t="s">
        <v>150</v>
      </c>
      <c r="AA8" s="68">
        <v>4</v>
      </c>
      <c r="AB8" s="68" t="s">
        <v>150</v>
      </c>
      <c r="AC8" s="68">
        <v>4</v>
      </c>
      <c r="AD8" s="68">
        <v>308</v>
      </c>
      <c r="AE8" s="68">
        <v>300</v>
      </c>
      <c r="AF8" s="68" t="s">
        <v>150</v>
      </c>
      <c r="AG8" s="68">
        <v>300</v>
      </c>
      <c r="AH8" s="70">
        <v>85.5</v>
      </c>
      <c r="AI8" s="70">
        <v>86.8</v>
      </c>
      <c r="AJ8" s="70">
        <v>85.2</v>
      </c>
      <c r="AK8" s="70">
        <v>88</v>
      </c>
      <c r="AL8" s="70">
        <v>92.2</v>
      </c>
      <c r="AM8" s="70">
        <v>99</v>
      </c>
      <c r="AN8" s="70">
        <v>97.7</v>
      </c>
      <c r="AO8" s="70">
        <v>98</v>
      </c>
      <c r="AP8" s="70">
        <v>97.2</v>
      </c>
      <c r="AQ8" s="70">
        <v>97</v>
      </c>
      <c r="AR8" s="70">
        <v>98.5</v>
      </c>
      <c r="AS8" s="70">
        <v>79.2</v>
      </c>
      <c r="AT8" s="70">
        <v>81</v>
      </c>
      <c r="AU8" s="70">
        <v>80.099999999999994</v>
      </c>
      <c r="AV8" s="70">
        <v>77.599999999999994</v>
      </c>
      <c r="AW8" s="70">
        <v>81.5</v>
      </c>
      <c r="AX8" s="70">
        <v>92.2</v>
      </c>
      <c r="AY8" s="70">
        <v>90.2</v>
      </c>
      <c r="AZ8" s="70">
        <v>91.1</v>
      </c>
      <c r="BA8" s="70">
        <v>90.1</v>
      </c>
      <c r="BB8" s="70">
        <v>89.6</v>
      </c>
      <c r="BC8" s="70">
        <v>89.7</v>
      </c>
      <c r="BD8" s="71">
        <v>252.8</v>
      </c>
      <c r="BE8" s="71">
        <v>260.2</v>
      </c>
      <c r="BF8" s="71">
        <v>281.89999999999998</v>
      </c>
      <c r="BG8" s="71">
        <v>304.10000000000002</v>
      </c>
      <c r="BH8" s="71">
        <v>301.2</v>
      </c>
      <c r="BI8" s="71">
        <v>85.3</v>
      </c>
      <c r="BJ8" s="71">
        <v>80.7</v>
      </c>
      <c r="BK8" s="71">
        <v>73.099999999999994</v>
      </c>
      <c r="BL8" s="71">
        <v>76.3</v>
      </c>
      <c r="BM8" s="71">
        <v>80.7</v>
      </c>
      <c r="BN8" s="71">
        <v>64.7</v>
      </c>
      <c r="BO8" s="70">
        <v>60.5</v>
      </c>
      <c r="BP8" s="70">
        <v>62.1</v>
      </c>
      <c r="BQ8" s="70">
        <v>58.4</v>
      </c>
      <c r="BR8" s="70">
        <v>58.5</v>
      </c>
      <c r="BS8" s="70">
        <v>61</v>
      </c>
      <c r="BT8" s="70">
        <v>70.5</v>
      </c>
      <c r="BU8" s="70">
        <v>70.599999999999994</v>
      </c>
      <c r="BV8" s="70">
        <v>71.3</v>
      </c>
      <c r="BW8" s="70">
        <v>72.599999999999994</v>
      </c>
      <c r="BX8" s="70">
        <v>73.5</v>
      </c>
      <c r="BY8" s="70">
        <v>74.8</v>
      </c>
      <c r="BZ8" s="71">
        <v>38813</v>
      </c>
      <c r="CA8" s="71">
        <v>40017</v>
      </c>
      <c r="CB8" s="71">
        <v>40389</v>
      </c>
      <c r="CC8" s="71">
        <v>39832</v>
      </c>
      <c r="CD8" s="71">
        <v>40024</v>
      </c>
      <c r="CE8" s="71">
        <v>48203</v>
      </c>
      <c r="CF8" s="71">
        <v>48921</v>
      </c>
      <c r="CG8" s="71">
        <v>50413</v>
      </c>
      <c r="CH8" s="71">
        <v>50510</v>
      </c>
      <c r="CI8" s="71">
        <v>50958</v>
      </c>
      <c r="CJ8" s="70">
        <v>50718</v>
      </c>
      <c r="CK8" s="71">
        <v>9829</v>
      </c>
      <c r="CL8" s="71">
        <v>9325</v>
      </c>
      <c r="CM8" s="71">
        <v>9408</v>
      </c>
      <c r="CN8" s="71">
        <v>10091</v>
      </c>
      <c r="CO8" s="71">
        <v>10142</v>
      </c>
      <c r="CP8" s="71">
        <v>11941</v>
      </c>
      <c r="CQ8" s="71">
        <v>12272</v>
      </c>
      <c r="CR8" s="71">
        <v>13096</v>
      </c>
      <c r="CS8" s="71">
        <v>13552</v>
      </c>
      <c r="CT8" s="71">
        <v>13792</v>
      </c>
      <c r="CU8" s="70">
        <v>14202</v>
      </c>
      <c r="CV8" s="71">
        <v>55.8</v>
      </c>
      <c r="CW8" s="71">
        <v>54.2</v>
      </c>
      <c r="CX8" s="71">
        <v>54.8</v>
      </c>
      <c r="CY8" s="71">
        <v>58</v>
      </c>
      <c r="CZ8" s="71">
        <v>54.2</v>
      </c>
      <c r="DA8" s="71">
        <v>54</v>
      </c>
      <c r="DB8" s="71">
        <v>55.6</v>
      </c>
      <c r="DC8" s="71">
        <v>54.8</v>
      </c>
      <c r="DD8" s="71">
        <v>55.8</v>
      </c>
      <c r="DE8" s="71">
        <v>56.1</v>
      </c>
      <c r="DF8" s="71">
        <v>55</v>
      </c>
      <c r="DG8" s="71">
        <v>15.9</v>
      </c>
      <c r="DH8" s="71">
        <v>15</v>
      </c>
      <c r="DI8" s="71">
        <v>15.1</v>
      </c>
      <c r="DJ8" s="71">
        <v>14.7</v>
      </c>
      <c r="DK8" s="71">
        <v>13.5</v>
      </c>
      <c r="DL8" s="71">
        <v>23.2</v>
      </c>
      <c r="DM8" s="71">
        <v>23.2</v>
      </c>
      <c r="DN8" s="71">
        <v>23.9</v>
      </c>
      <c r="DO8" s="71">
        <v>23.8</v>
      </c>
      <c r="DP8" s="71">
        <v>23.9</v>
      </c>
      <c r="DQ8" s="71">
        <v>24.3</v>
      </c>
      <c r="DR8" s="70">
        <v>52.5</v>
      </c>
      <c r="DS8" s="70">
        <v>56.9</v>
      </c>
      <c r="DT8" s="70">
        <v>55.3</v>
      </c>
      <c r="DU8" s="70">
        <v>59.8</v>
      </c>
      <c r="DV8" s="70">
        <v>64</v>
      </c>
      <c r="DW8" s="70">
        <v>45.8</v>
      </c>
      <c r="DX8" s="70">
        <v>48.9</v>
      </c>
      <c r="DY8" s="70">
        <v>50.3</v>
      </c>
      <c r="DZ8" s="70">
        <v>49.8</v>
      </c>
      <c r="EA8" s="70">
        <v>50.9</v>
      </c>
      <c r="EB8" s="70">
        <v>51.6</v>
      </c>
      <c r="EC8" s="70">
        <v>66.2</v>
      </c>
      <c r="ED8" s="70">
        <v>73.2</v>
      </c>
      <c r="EE8" s="70">
        <v>56.5</v>
      </c>
      <c r="EF8" s="70">
        <v>63.5</v>
      </c>
      <c r="EG8" s="70">
        <v>70.099999999999994</v>
      </c>
      <c r="EH8" s="70">
        <v>59.9</v>
      </c>
      <c r="EI8" s="70">
        <v>65.400000000000006</v>
      </c>
      <c r="EJ8" s="70">
        <v>65.7</v>
      </c>
      <c r="EK8" s="70">
        <v>65</v>
      </c>
      <c r="EL8" s="70">
        <v>66.8</v>
      </c>
      <c r="EM8" s="70">
        <v>67.599999999999994</v>
      </c>
      <c r="EN8" s="71">
        <v>46456653</v>
      </c>
      <c r="EO8" s="71">
        <v>47584773</v>
      </c>
      <c r="EP8" s="71">
        <v>47045861</v>
      </c>
      <c r="EQ8" s="71">
        <v>48469169</v>
      </c>
      <c r="ER8" s="71">
        <v>48707399</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公立刈田綜合病院</cp:lastModifiedBy>
  <cp:lastPrinted>2019-02-01T02:09:41Z</cp:lastPrinted>
  <dcterms:created xsi:type="dcterms:W3CDTF">2018-12-07T10:40:12Z</dcterms:created>
  <dcterms:modified xsi:type="dcterms:W3CDTF">2019-02-01T02:10:20Z</dcterms:modified>
  <cp:category/>
</cp:coreProperties>
</file>