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0実施・公営企業決算統計関係\22 経営比較分析表\04 水道・下水道ほか\03 市町村等回答\04 気仙沼市★\確定\"/>
    </mc:Choice>
  </mc:AlternateContent>
  <workbookProtection workbookAlgorithmName="SHA-512" workbookHashValue="ol0Z3CNU30q/7cU1CJ49UR0F+yVsvBndOcfrvaVRQNxRWwSTlzjygJIErE4mdDQgAs/ZrLPhEpb/WA/SRdY7Og==" workbookSaltValue="xXA2IOjlG8BFvwpcrtPxmg=="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HM78" i="4"/>
  <c r="FL54" i="4"/>
  <c r="FL32" i="4"/>
  <c r="CS78" i="4"/>
  <c r="BX54" i="4"/>
  <c r="BX32" i="4"/>
  <c r="MN54" i="4"/>
  <c r="MN32" i="4"/>
  <c r="C11" i="5"/>
  <c r="D11" i="5"/>
  <c r="E11" i="5"/>
  <c r="B11" i="5"/>
  <c r="FH78" i="4" l="1"/>
  <c r="DS54" i="4"/>
  <c r="DS32" i="4"/>
  <c r="AE54" i="4"/>
  <c r="AN78" i="4"/>
  <c r="AE32" i="4"/>
  <c r="HG32" i="4"/>
  <c r="KU54" i="4"/>
  <c r="KU32" i="4"/>
  <c r="KC78" i="4"/>
  <c r="HG54" i="4"/>
  <c r="JJ78" i="4"/>
  <c r="GR54" i="4"/>
  <c r="GR32" i="4"/>
  <c r="EO78" i="4"/>
  <c r="DD54" i="4"/>
  <c r="DD32" i="4"/>
  <c r="KF32" i="4"/>
  <c r="KF54" i="4"/>
  <c r="U78" i="4"/>
  <c r="P54" i="4"/>
  <c r="P32" i="4"/>
  <c r="BI32" i="4"/>
  <c r="LY54" i="4"/>
  <c r="LY32" i="4"/>
  <c r="LO78" i="4"/>
  <c r="IK32" i="4"/>
  <c r="IK54" i="4"/>
  <c r="GT78" i="4"/>
  <c r="EW54" i="4"/>
  <c r="EW32" i="4"/>
  <c r="BZ78" i="4"/>
  <c r="BI54" i="4"/>
  <c r="GA78" i="4"/>
  <c r="BG78" i="4"/>
  <c r="AT54" i="4"/>
  <c r="AT32" i="4"/>
  <c r="LJ54" i="4"/>
  <c r="LJ32" i="4"/>
  <c r="EH54" i="4"/>
  <c r="KV78" i="4"/>
  <c r="HV54" i="4"/>
  <c r="HV32" i="4"/>
  <c r="EH32" i="4"/>
</calcChain>
</file>

<file path=xl/sharedStrings.xml><?xml version="1.0" encoding="utf-8"?>
<sst xmlns="http://schemas.openxmlformats.org/spreadsheetml/2006/main" count="287" uniqueCount="151">
  <si>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</si>
  <si>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</si>
  <si>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</si>
  <si>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</si>
  <si>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</si>
  <si>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</si>
  <si>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</si>
  <si>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</si>
  <si>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</si>
  <si>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</si>
  <si>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</si>
  <si>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</si>
  <si>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</si>
  <si>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</si>
  <si>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</si>
  <si>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</si>
  <si>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</si>
  <si>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</si>
  <si>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</si>
  <si>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</si>
  <si>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</si>
  <si>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</si>
  <si>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</si>
  <si>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</si>
  <si>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</si>
  <si>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</si>
  <si>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</si>
  <si>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</si>
  <si>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</si>
  <si>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</si>
  <si>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</si>
  <si>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</si>
  <si>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</si>
  <si>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</si>
  <si>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</si>
  <si>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</si>
  <si>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</si>
  <si>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</si>
  <si>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</si>
  <si>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</si>
  <si>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</si>
  <si>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</si>
  <si>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</si>
  <si>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</si>
  <si>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</si>
  <si>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</si>
  <si>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</si>
  <si>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</si>
  <si>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</si>
  <si>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</si>
  <si>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</si>
  <si>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</si>
  <si>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</si>
  <si>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</si>
  <si>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</si>
  <si>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</si>
  <si>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</si>
  <si>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</si>
  <si>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</si>
  <si>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</si>
  <si>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</si>
  <si>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</si>
  <si>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</si>
  <si>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</si>
  <si>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</si>
  <si>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</si>
  <si>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</si>
  <si>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</si>
  <si>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</si>
  <si>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</si>
  <si>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</si>
  <si>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</si>
  <si>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</si>
  <si>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</si>
  <si>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</si>
  <si>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</si>
  <si>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</si>
  <si>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</si>
  <si>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</si>
  <si>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</si>
  <si>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</si>
  <si>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</si>
  <si>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</si>
  <si>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</si>
  <si>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</si>
  <si>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</si>
  <si>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</si>
  <si>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</si>
  <si>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</si>
  <si>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</si>
  <si>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</si>
  <si>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</si>
  <si>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</si>
  <si>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</si>
  <si>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</si>
  <si>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</si>
  <si>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</si>
  <si>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</si>
  <si>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</si>
  <si>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</si>
  <si>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</si>
  <si>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</si>
  <si>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</si>
  <si>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</si>
  <si>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</si>
  <si>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</si>
  <si>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</si>
  <si>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</si>
  <si>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</si>
  <si>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</si>
  <si>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</si>
  <si>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</si>
  <si>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</si>
  <si>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</si>
  <si>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</si>
  <si>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</si>
  <si>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</si>
  <si>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</si>
  <si>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</si>
  <si>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</si>
  <si>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</si>
  <si>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</si>
  <si>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</si>
  <si>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</si>
  <si>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</si>
  <si>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</si>
  <si>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</si>
  <si>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</si>
  <si>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気仙沼市</t>
  </si>
  <si>
    <t>気仙沼市立病院</t>
  </si>
  <si>
    <t>当然財務</t>
  </si>
  <si>
    <t>病院事業</t>
  </si>
  <si>
    <t>一般病院</t>
  </si>
  <si>
    <t>300床以上～400床未満</t>
  </si>
  <si>
    <t>非設置</t>
  </si>
  <si>
    <t>直営</t>
  </si>
  <si>
    <t>-</t>
  </si>
  <si>
    <t>ド 透 I 未 訓 ガ</t>
  </si>
  <si>
    <t>救 臨 感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</si>
  <si>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</si>
  <si>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</si>
  <si>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</si>
  <si>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</si>
  <si>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</si>
  <si>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</si>
  <si>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</si>
  <si>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</si>
  <si>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当院は，気仙沼地域の中核的病院として，救急医療，周産期医療及び小児医療などを担っているほか，当地域にはない診療科なども標榜し，他の医療機関などと連携して地域医療を支えている。
　また，東日本大震災では，災害拠点病院としてその役割を果たした。
</t>
    <phoneticPr fontId="19"/>
  </si>
  <si>
    <t xml:space="preserve">【有形固定資産・機械備品減価償却率】器械備品は定期的に更新及び新病院において耐用年数を超えて使用していた器械を更新したこと，また，新病院の開院により建設仮勘定から各固定資産が増加になったものの，減価償却費は翌年度開始のため平均値を大きく下回った。有形固定資産全体では，新病院の建設及び新病院建設に伴う医療機器の更新により，大幅な改善となった。
　【1床当たり有形固定資産】有形固定資産減価償却率が低位であるため，本決算期における各種平均値も良好な状況にあるが，新病院の建設により1床当たりの有形固定資産額が上昇した。今後の収益的支出には注意を要する。
【有形固定資産・機械備品減価償却率】器械備品は定期的に更新及び新病院において耐用年数を超えて使用していた器械を更新したこと，また，新病院の開院により建設仮勘定から各固定資産が増加になったものの，減価償却費は翌年度開始のため平均値を大きく下回った。有形固定資産全体では，新病院の建設及び新病院建設に伴う医療機器の更新により，大幅な改善となった。
　【1床当たり有形固定資産】有形固定資産減価償却率が低位であるため，本決算期における各種平均値も良好な状況にあるが，新病院の建設により1床当たりの有形固定資産額が上昇した。今後の収益的支出には注意を要する。
</t>
    <phoneticPr fontId="5"/>
  </si>
  <si>
    <t>【経常収支比率，医業収支比率】経常収支比率は平成13年度の101.5％，医業収支比率についても平成13年度の100.5％を最後に，どちらも100％を下回っている状況が続いている。また，経常・医業収支比率ともに各種平均値を下回っている要因としては，人口減少や医療ニーズの変化に対応しきれず，収益の減少に歯止めが掛からないことや，人件費や委託料といった経費の抑制が進んでいないこと，そして，新病院へ引越しに伴い患者数を抑制したことが挙げられる。新病院改革プランで設定した目標との比較では，経常収支比率が目標値91.3%に対し88.6%，医業収支比率が標値89.1％に対し85.1%でいずれも目標を達成できなかった。
【累積欠損金比率】平成2年度決算において累積欠損金が発生して以降，赤字計上が常態化し，平成29年度決算で118.8％まで悪化している。
【病床利用率】稼働病床の336床ベースでは利用率73.9％となるものの許可病床404床での稼働率は表記のとおり64.6％と平均値を下回っている。平成29年度は新病院への引越し伴い，許可病床340床となったが病床利用率は微増にとどまった。但し、ニーズのある回復期病床も設定されることから今後相応の改善を見込む。新病院改革プランの目標値は74.4％に対し64.6％で目標は達成できなかった。
【入院・外来患者1人1日当たり収益】入外ともに各種平均値を下回っている状況。要因としては，看護配置10：1を標榜している点や，他院との在院日数の差が挙げられる。
【職員給与費対医業収益比率】各種平均値より良好なものの，50％を超えており改善が必要。また，委託料自体も増加しているので注意を要する。新病院改革プランの目標値は49.4%に対し新病院への引越し伴う手当の増加により53.6%と目標を達成できなかった。
【材料費対医業収益比率】後発医薬品の導入促進は図っているが，新病院への引越による払出しの増加などにより平均値を上回った。新病院改革プランの目標値は23.0％に対し24.7%となり目標は達成できなかった。</t>
    <rPh sb="229" eb="231">
      <t>セッテイ</t>
    </rPh>
    <rPh sb="233" eb="235">
      <t>モクヒョウ</t>
    </rPh>
    <rPh sb="237" eb="239">
      <t>ヒカク</t>
    </rPh>
    <rPh sb="381" eb="383">
      <t>カドウ</t>
    </rPh>
    <rPh sb="383" eb="385">
      <t>ビョウショウ</t>
    </rPh>
    <rPh sb="389" eb="390">
      <t>ユカ</t>
    </rPh>
    <phoneticPr fontId="5"/>
  </si>
  <si>
    <t>慢性的な医療従事者の不足や人口減少など，当院を取り巻く経営環境は厳しい状況が続いている。そうした中で，新病院での開院を迎え，医療機器の更新など，ハード面が充実され，今後は，公立病院の使命である，地域住民への「安定的な医療の提供」と，「持続可能な病院経営」を両立すべく，ソフト面での充実が喫緊の課題と捉えている。平成29年3月に策定した「気仙沼市立病院新改革プラン」において、平成29年度は、新病院に回復期リハビリテーション病棟を設置に伴い，リハビリテーション単位数55,000単位の目標に対し65,487単位、臨床研修医受入人数は10人の目標に対し11人となり、一部の項目において目標を達成した。今後も、各種経営課題に職員一丸となって取り組み，地域住民の方々に信頼され，選ばれる病院を目指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</si>
</sst>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0" fillId="0" borderId="8" xfId="3" applyFont="1" applyBorder="1" applyAlignment="1" applyProtection="1">
      <alignment horizontal="left" vertical="top" wrapText="1" shrinkToFit="1"/>
      <protection locked="0"/>
    </xf>
    <xf numFmtId="0" fontId="20" fillId="0" borderId="0" xfId="3" applyFont="1" applyBorder="1" applyAlignment="1" applyProtection="1">
      <alignment horizontal="left" vertical="top" wrapText="1" shrinkToFit="1"/>
      <protection locked="0"/>
    </xf>
    <xf numFmtId="0" fontId="20" fillId="0" borderId="9" xfId="3" applyFont="1" applyBorder="1" applyAlignment="1" applyProtection="1">
      <alignment horizontal="left" vertical="top" wrapText="1" shrinkToFit="1"/>
      <protection locked="0"/>
    </xf>
    <xf numFmtId="0" fontId="20" fillId="0" borderId="10" xfId="3" applyFont="1" applyBorder="1" applyAlignment="1" applyProtection="1">
      <alignment horizontal="left" vertical="top" wrapText="1" shrinkToFit="1"/>
      <protection locked="0"/>
    </xf>
    <xf numFmtId="0" fontId="20" fillId="0" borderId="1" xfId="3" applyFont="1" applyBorder="1" applyAlignment="1" applyProtection="1">
      <alignment horizontal="left" vertical="top" wrapText="1" shrinkToFit="1"/>
      <protection locked="0"/>
    </xf>
    <xf numFmtId="0" fontId="20" fillId="0" borderId="11" xfId="3" applyFont="1" applyBorder="1" applyAlignment="1" applyProtection="1">
      <alignment horizontal="left" vertical="top" wrapText="1" shrinkToFi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3" applyFont="1" applyBorder="1" applyAlignment="1" applyProtection="1">
      <alignment horizontal="left" vertical="top" wrapText="1" shrinkToFit="1"/>
      <protection locked="0"/>
    </xf>
    <xf numFmtId="0" fontId="11" fillId="0" borderId="0" xfId="3" applyFont="1" applyBorder="1" applyAlignment="1" applyProtection="1">
      <alignment horizontal="left" vertical="top" wrapText="1" shrinkToFit="1"/>
      <protection locked="0"/>
    </xf>
    <xf numFmtId="0" fontId="11" fillId="0" borderId="9" xfId="3" applyFont="1" applyBorder="1" applyAlignment="1" applyProtection="1">
      <alignment horizontal="left" vertical="top" wrapText="1" shrinkToFit="1"/>
      <protection locked="0"/>
    </xf>
    <xf numFmtId="0" fontId="11" fillId="0" borderId="10" xfId="3" applyFont="1" applyBorder="1" applyAlignment="1" applyProtection="1">
      <alignment horizontal="left" vertical="top" wrapText="1" shrinkToFit="1"/>
      <protection locked="0"/>
    </xf>
    <xf numFmtId="0" fontId="11" fillId="0" borderId="1" xfId="3" applyFont="1" applyBorder="1" applyAlignment="1" applyProtection="1">
      <alignment horizontal="left" vertical="top" wrapText="1" shrinkToFit="1"/>
      <protection locked="0"/>
    </xf>
    <xf numFmtId="0" fontId="11" fillId="0" borderId="11" xfId="3" applyFont="1" applyBorder="1" applyAlignment="1" applyProtection="1">
      <alignment horizontal="left" vertical="top" wrapText="1"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62.5</c:v>
                </c:pt>
                <c:pt idx="1">
                  <c:v>65.599999999999994</c:v>
                </c:pt>
                <c:pt idx="2">
                  <c:v>67.2</c:v>
                </c:pt>
                <c:pt idx="3">
                  <c:v>62.7</c:v>
                </c:pt>
                <c:pt idx="4">
                  <c:v>64.599999999999994</c:v>
                </c:pt>
              </c:numCache>
            </c:numRef>
          </c:val>
          <c:extLst>
            <c:ext xmlns:c16="http://schemas.microsoft.com/office/drawing/2014/chart" uri="{C3380CC4-5D6E-409C-BE32-E72D297353CC}">
              <c16:uniqueId val="{00000000-742E-4219-9767-C41D62C96353}"/>
            </c:ext>
          </c:extLst>
        </c:ser>
        <c:dLbls>
          <c:showLegendKey val="0"/>
          <c:showVal val="0"/>
          <c:showCatName val="0"/>
          <c:showSerName val="0"/>
          <c:showPercent val="0"/>
          <c:showBubbleSize val="0"/>
        </c:dLbls>
        <c:gapWidth val="150"/>
        <c:axId val="109230336"/>
        <c:axId val="10924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73.5</c:v>
                </c:pt>
              </c:numCache>
            </c:numRef>
          </c:val>
          <c:smooth val="0"/>
          <c:extLst>
            <c:ext xmlns:c16="http://schemas.microsoft.com/office/drawing/2014/chart" uri="{C3380CC4-5D6E-409C-BE32-E72D297353CC}">
              <c16:uniqueId val="{00000001-742E-4219-9767-C41D62C96353}"/>
            </c:ext>
          </c:extLst>
        </c:ser>
        <c:dLbls>
          <c:showLegendKey val="0"/>
          <c:showVal val="0"/>
          <c:showCatName val="0"/>
          <c:showSerName val="0"/>
          <c:showPercent val="0"/>
          <c:showBubbleSize val="0"/>
        </c:dLbls>
        <c:marker val="1"/>
        <c:smooth val="0"/>
        <c:axId val="109230336"/>
        <c:axId val="109240704"/>
      </c:lineChart>
      <c:dateAx>
        <c:axId val="109230336"/>
        <c:scaling>
          <c:orientation val="minMax"/>
        </c:scaling>
        <c:delete val="1"/>
        <c:axPos val="b"/>
        <c:numFmt formatCode="ge" sourceLinked="1"/>
        <c:majorTickMark val="none"/>
        <c:minorTickMark val="none"/>
        <c:tickLblPos val="none"/>
        <c:crossAx val="109240704"/>
        <c:crosses val="autoZero"/>
        <c:auto val="1"/>
        <c:lblOffset val="100"/>
        <c:baseTimeUnit val="years"/>
      </c:dateAx>
      <c:valAx>
        <c:axId val="10924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23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10958</c:v>
                </c:pt>
                <c:pt idx="1">
                  <c:v>10672</c:v>
                </c:pt>
                <c:pt idx="2">
                  <c:v>12146</c:v>
                </c:pt>
                <c:pt idx="3">
                  <c:v>12043</c:v>
                </c:pt>
                <c:pt idx="4">
                  <c:v>12603</c:v>
                </c:pt>
              </c:numCache>
            </c:numRef>
          </c:val>
          <c:extLst>
            <c:ext xmlns:c16="http://schemas.microsoft.com/office/drawing/2014/chart" uri="{C3380CC4-5D6E-409C-BE32-E72D297353CC}">
              <c16:uniqueId val="{00000000-6220-4EFA-8602-DB5C9007C937}"/>
            </c:ext>
          </c:extLst>
        </c:ser>
        <c:dLbls>
          <c:showLegendKey val="0"/>
          <c:showVal val="0"/>
          <c:showCatName val="0"/>
          <c:showSerName val="0"/>
          <c:showPercent val="0"/>
          <c:showBubbleSize val="0"/>
        </c:dLbls>
        <c:gapWidth val="150"/>
        <c:axId val="112806528"/>
        <c:axId val="1128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13792</c:v>
                </c:pt>
              </c:numCache>
            </c:numRef>
          </c:val>
          <c:smooth val="0"/>
          <c:extLst>
            <c:ext xmlns:c16="http://schemas.microsoft.com/office/drawing/2014/chart" uri="{C3380CC4-5D6E-409C-BE32-E72D297353CC}">
              <c16:uniqueId val="{00000001-6220-4EFA-8602-DB5C9007C937}"/>
            </c:ext>
          </c:extLst>
        </c:ser>
        <c:dLbls>
          <c:showLegendKey val="0"/>
          <c:showVal val="0"/>
          <c:showCatName val="0"/>
          <c:showSerName val="0"/>
          <c:showPercent val="0"/>
          <c:showBubbleSize val="0"/>
        </c:dLbls>
        <c:marker val="1"/>
        <c:smooth val="0"/>
        <c:axId val="112806528"/>
        <c:axId val="112816896"/>
      </c:lineChart>
      <c:dateAx>
        <c:axId val="112806528"/>
        <c:scaling>
          <c:orientation val="minMax"/>
        </c:scaling>
        <c:delete val="1"/>
        <c:axPos val="b"/>
        <c:numFmt formatCode="ge" sourceLinked="1"/>
        <c:majorTickMark val="none"/>
        <c:minorTickMark val="none"/>
        <c:tickLblPos val="none"/>
        <c:crossAx val="112816896"/>
        <c:crosses val="autoZero"/>
        <c:auto val="1"/>
        <c:lblOffset val="100"/>
        <c:baseTimeUnit val="years"/>
      </c:dateAx>
      <c:valAx>
        <c:axId val="112816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80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41882</c:v>
                </c:pt>
                <c:pt idx="1">
                  <c:v>42343</c:v>
                </c:pt>
                <c:pt idx="2">
                  <c:v>43443</c:v>
                </c:pt>
                <c:pt idx="3">
                  <c:v>45392</c:v>
                </c:pt>
                <c:pt idx="4">
                  <c:v>45769</c:v>
                </c:pt>
              </c:numCache>
            </c:numRef>
          </c:val>
          <c:extLst>
            <c:ext xmlns:c16="http://schemas.microsoft.com/office/drawing/2014/chart" uri="{C3380CC4-5D6E-409C-BE32-E72D297353CC}">
              <c16:uniqueId val="{00000000-BD78-4497-AF0A-BD59BEF944C6}"/>
            </c:ext>
          </c:extLst>
        </c:ser>
        <c:dLbls>
          <c:showLegendKey val="0"/>
          <c:showVal val="0"/>
          <c:showCatName val="0"/>
          <c:showSerName val="0"/>
          <c:showPercent val="0"/>
          <c:showBubbleSize val="0"/>
        </c:dLbls>
        <c:gapWidth val="150"/>
        <c:axId val="113056000"/>
        <c:axId val="11306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50958</c:v>
                </c:pt>
              </c:numCache>
            </c:numRef>
          </c:val>
          <c:smooth val="0"/>
          <c:extLst>
            <c:ext xmlns:c16="http://schemas.microsoft.com/office/drawing/2014/chart" uri="{C3380CC4-5D6E-409C-BE32-E72D297353CC}">
              <c16:uniqueId val="{00000001-BD78-4497-AF0A-BD59BEF944C6}"/>
            </c:ext>
          </c:extLst>
        </c:ser>
        <c:dLbls>
          <c:showLegendKey val="0"/>
          <c:showVal val="0"/>
          <c:showCatName val="0"/>
          <c:showSerName val="0"/>
          <c:showPercent val="0"/>
          <c:showBubbleSize val="0"/>
        </c:dLbls>
        <c:marker val="1"/>
        <c:smooth val="0"/>
        <c:axId val="113056000"/>
        <c:axId val="113062272"/>
      </c:lineChart>
      <c:dateAx>
        <c:axId val="113056000"/>
        <c:scaling>
          <c:orientation val="minMax"/>
        </c:scaling>
        <c:delete val="1"/>
        <c:axPos val="b"/>
        <c:numFmt formatCode="ge" sourceLinked="1"/>
        <c:majorTickMark val="none"/>
        <c:minorTickMark val="none"/>
        <c:tickLblPos val="none"/>
        <c:crossAx val="113062272"/>
        <c:crosses val="autoZero"/>
        <c:auto val="1"/>
        <c:lblOffset val="100"/>
        <c:baseTimeUnit val="years"/>
      </c:dateAx>
      <c:valAx>
        <c:axId val="113062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05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76.099999999999994</c:v>
                </c:pt>
                <c:pt idx="1">
                  <c:v>91.7</c:v>
                </c:pt>
                <c:pt idx="2">
                  <c:v>90</c:v>
                </c:pt>
                <c:pt idx="3">
                  <c:v>102.5</c:v>
                </c:pt>
                <c:pt idx="4">
                  <c:v>118.8</c:v>
                </c:pt>
              </c:numCache>
            </c:numRef>
          </c:val>
          <c:extLst>
            <c:ext xmlns:c16="http://schemas.microsoft.com/office/drawing/2014/chart" uri="{C3380CC4-5D6E-409C-BE32-E72D297353CC}">
              <c16:uniqueId val="{00000000-4989-45B0-97F5-F90D1216F67C}"/>
            </c:ext>
          </c:extLst>
        </c:ser>
        <c:dLbls>
          <c:showLegendKey val="0"/>
          <c:showVal val="0"/>
          <c:showCatName val="0"/>
          <c:showSerName val="0"/>
          <c:showPercent val="0"/>
          <c:showBubbleSize val="0"/>
        </c:dLbls>
        <c:gapWidth val="150"/>
        <c:axId val="111253760"/>
        <c:axId val="11126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80.7</c:v>
                </c:pt>
              </c:numCache>
            </c:numRef>
          </c:val>
          <c:smooth val="0"/>
          <c:extLst>
            <c:ext xmlns:c16="http://schemas.microsoft.com/office/drawing/2014/chart" uri="{C3380CC4-5D6E-409C-BE32-E72D297353CC}">
              <c16:uniqueId val="{00000001-4989-45B0-97F5-F90D1216F67C}"/>
            </c:ext>
          </c:extLst>
        </c:ser>
        <c:dLbls>
          <c:showLegendKey val="0"/>
          <c:showVal val="0"/>
          <c:showCatName val="0"/>
          <c:showSerName val="0"/>
          <c:showPercent val="0"/>
          <c:showBubbleSize val="0"/>
        </c:dLbls>
        <c:marker val="1"/>
        <c:smooth val="0"/>
        <c:axId val="111253760"/>
        <c:axId val="111264128"/>
      </c:lineChart>
      <c:dateAx>
        <c:axId val="111253760"/>
        <c:scaling>
          <c:orientation val="minMax"/>
        </c:scaling>
        <c:delete val="1"/>
        <c:axPos val="b"/>
        <c:numFmt formatCode="ge" sourceLinked="1"/>
        <c:majorTickMark val="none"/>
        <c:minorTickMark val="none"/>
        <c:tickLblPos val="none"/>
        <c:crossAx val="111264128"/>
        <c:crosses val="autoZero"/>
        <c:auto val="1"/>
        <c:lblOffset val="100"/>
        <c:baseTimeUnit val="years"/>
      </c:dateAx>
      <c:valAx>
        <c:axId val="11126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25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90.3</c:v>
                </c:pt>
                <c:pt idx="1">
                  <c:v>87</c:v>
                </c:pt>
                <c:pt idx="2">
                  <c:v>92.1</c:v>
                </c:pt>
                <c:pt idx="3">
                  <c:v>88.9</c:v>
                </c:pt>
                <c:pt idx="4">
                  <c:v>85.1</c:v>
                </c:pt>
              </c:numCache>
            </c:numRef>
          </c:val>
          <c:extLst>
            <c:ext xmlns:c16="http://schemas.microsoft.com/office/drawing/2014/chart" uri="{C3380CC4-5D6E-409C-BE32-E72D297353CC}">
              <c16:uniqueId val="{00000000-AB7E-4221-B131-EE81B9D9FCB7}"/>
            </c:ext>
          </c:extLst>
        </c:ser>
        <c:dLbls>
          <c:showLegendKey val="0"/>
          <c:showVal val="0"/>
          <c:showCatName val="0"/>
          <c:showSerName val="0"/>
          <c:showPercent val="0"/>
          <c:showBubbleSize val="0"/>
        </c:dLbls>
        <c:gapWidth val="150"/>
        <c:axId val="111298432"/>
        <c:axId val="11130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89.6</c:v>
                </c:pt>
              </c:numCache>
            </c:numRef>
          </c:val>
          <c:smooth val="0"/>
          <c:extLst>
            <c:ext xmlns:c16="http://schemas.microsoft.com/office/drawing/2014/chart" uri="{C3380CC4-5D6E-409C-BE32-E72D297353CC}">
              <c16:uniqueId val="{00000001-AB7E-4221-B131-EE81B9D9FCB7}"/>
            </c:ext>
          </c:extLst>
        </c:ser>
        <c:dLbls>
          <c:showLegendKey val="0"/>
          <c:showVal val="0"/>
          <c:showCatName val="0"/>
          <c:showSerName val="0"/>
          <c:showPercent val="0"/>
          <c:showBubbleSize val="0"/>
        </c:dLbls>
        <c:marker val="1"/>
        <c:smooth val="0"/>
        <c:axId val="111298432"/>
        <c:axId val="111308800"/>
      </c:lineChart>
      <c:dateAx>
        <c:axId val="111298432"/>
        <c:scaling>
          <c:orientation val="minMax"/>
        </c:scaling>
        <c:delete val="1"/>
        <c:axPos val="b"/>
        <c:numFmt formatCode="ge" sourceLinked="1"/>
        <c:majorTickMark val="none"/>
        <c:minorTickMark val="none"/>
        <c:tickLblPos val="none"/>
        <c:crossAx val="111308800"/>
        <c:crosses val="autoZero"/>
        <c:auto val="1"/>
        <c:lblOffset val="100"/>
        <c:baseTimeUnit val="years"/>
      </c:dateAx>
      <c:valAx>
        <c:axId val="111308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29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93.9</c:v>
                </c:pt>
                <c:pt idx="1">
                  <c:v>90.8</c:v>
                </c:pt>
                <c:pt idx="2">
                  <c:v>95.5</c:v>
                </c:pt>
                <c:pt idx="3">
                  <c:v>92.3</c:v>
                </c:pt>
                <c:pt idx="4">
                  <c:v>88.6</c:v>
                </c:pt>
              </c:numCache>
            </c:numRef>
          </c:val>
          <c:extLst>
            <c:ext xmlns:c16="http://schemas.microsoft.com/office/drawing/2014/chart" uri="{C3380CC4-5D6E-409C-BE32-E72D297353CC}">
              <c16:uniqueId val="{00000000-E25B-4B7F-8F05-3FE5BE69B805}"/>
            </c:ext>
          </c:extLst>
        </c:ser>
        <c:dLbls>
          <c:showLegendKey val="0"/>
          <c:showVal val="0"/>
          <c:showCatName val="0"/>
          <c:showSerName val="0"/>
          <c:showPercent val="0"/>
          <c:showBubbleSize val="0"/>
        </c:dLbls>
        <c:gapWidth val="150"/>
        <c:axId val="111429120"/>
        <c:axId val="11143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97</c:v>
                </c:pt>
              </c:numCache>
            </c:numRef>
          </c:val>
          <c:smooth val="0"/>
          <c:extLst>
            <c:ext xmlns:c16="http://schemas.microsoft.com/office/drawing/2014/chart" uri="{C3380CC4-5D6E-409C-BE32-E72D297353CC}">
              <c16:uniqueId val="{00000001-E25B-4B7F-8F05-3FE5BE69B805}"/>
            </c:ext>
          </c:extLst>
        </c:ser>
        <c:dLbls>
          <c:showLegendKey val="0"/>
          <c:showVal val="0"/>
          <c:showCatName val="0"/>
          <c:showSerName val="0"/>
          <c:showPercent val="0"/>
          <c:showBubbleSize val="0"/>
        </c:dLbls>
        <c:marker val="1"/>
        <c:smooth val="0"/>
        <c:axId val="111429120"/>
        <c:axId val="111431040"/>
      </c:lineChart>
      <c:dateAx>
        <c:axId val="111429120"/>
        <c:scaling>
          <c:orientation val="minMax"/>
        </c:scaling>
        <c:delete val="1"/>
        <c:axPos val="b"/>
        <c:numFmt formatCode="ge" sourceLinked="1"/>
        <c:majorTickMark val="none"/>
        <c:minorTickMark val="none"/>
        <c:tickLblPos val="none"/>
        <c:crossAx val="111431040"/>
        <c:crosses val="autoZero"/>
        <c:auto val="1"/>
        <c:lblOffset val="100"/>
        <c:baseTimeUnit val="years"/>
      </c:dateAx>
      <c:valAx>
        <c:axId val="11143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142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66.599999999999994</c:v>
                </c:pt>
                <c:pt idx="1">
                  <c:v>69.5</c:v>
                </c:pt>
                <c:pt idx="2">
                  <c:v>73</c:v>
                </c:pt>
                <c:pt idx="3">
                  <c:v>75.900000000000006</c:v>
                </c:pt>
                <c:pt idx="4">
                  <c:v>28.5</c:v>
                </c:pt>
              </c:numCache>
            </c:numRef>
          </c:val>
          <c:extLst>
            <c:ext xmlns:c16="http://schemas.microsoft.com/office/drawing/2014/chart" uri="{C3380CC4-5D6E-409C-BE32-E72D297353CC}">
              <c16:uniqueId val="{00000000-D016-4D89-AAE2-EC6536A1DE45}"/>
            </c:ext>
          </c:extLst>
        </c:ser>
        <c:dLbls>
          <c:showLegendKey val="0"/>
          <c:showVal val="0"/>
          <c:showCatName val="0"/>
          <c:showSerName val="0"/>
          <c:showPercent val="0"/>
          <c:showBubbleSize val="0"/>
        </c:dLbls>
        <c:gapWidth val="150"/>
        <c:axId val="111473792"/>
        <c:axId val="11147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50.9</c:v>
                </c:pt>
              </c:numCache>
            </c:numRef>
          </c:val>
          <c:smooth val="0"/>
          <c:extLst>
            <c:ext xmlns:c16="http://schemas.microsoft.com/office/drawing/2014/chart" uri="{C3380CC4-5D6E-409C-BE32-E72D297353CC}">
              <c16:uniqueId val="{00000001-D016-4D89-AAE2-EC6536A1DE45}"/>
            </c:ext>
          </c:extLst>
        </c:ser>
        <c:dLbls>
          <c:showLegendKey val="0"/>
          <c:showVal val="0"/>
          <c:showCatName val="0"/>
          <c:showSerName val="0"/>
          <c:showPercent val="0"/>
          <c:showBubbleSize val="0"/>
        </c:dLbls>
        <c:marker val="1"/>
        <c:smooth val="0"/>
        <c:axId val="111473792"/>
        <c:axId val="111475712"/>
      </c:lineChart>
      <c:dateAx>
        <c:axId val="111473792"/>
        <c:scaling>
          <c:orientation val="minMax"/>
        </c:scaling>
        <c:delete val="1"/>
        <c:axPos val="b"/>
        <c:numFmt formatCode="ge" sourceLinked="1"/>
        <c:majorTickMark val="none"/>
        <c:minorTickMark val="none"/>
        <c:tickLblPos val="none"/>
        <c:crossAx val="111475712"/>
        <c:crosses val="autoZero"/>
        <c:auto val="1"/>
        <c:lblOffset val="100"/>
        <c:baseTimeUnit val="years"/>
      </c:dateAx>
      <c:valAx>
        <c:axId val="11147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47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55.9</c:v>
                </c:pt>
                <c:pt idx="1">
                  <c:v>60.8</c:v>
                </c:pt>
                <c:pt idx="2">
                  <c:v>67.2</c:v>
                </c:pt>
                <c:pt idx="3">
                  <c:v>72.7</c:v>
                </c:pt>
                <c:pt idx="4">
                  <c:v>38.799999999999997</c:v>
                </c:pt>
              </c:numCache>
            </c:numRef>
          </c:val>
          <c:extLst>
            <c:ext xmlns:c16="http://schemas.microsoft.com/office/drawing/2014/chart" uri="{C3380CC4-5D6E-409C-BE32-E72D297353CC}">
              <c16:uniqueId val="{00000000-003B-41F5-8839-3B501A855A13}"/>
            </c:ext>
          </c:extLst>
        </c:ser>
        <c:dLbls>
          <c:showLegendKey val="0"/>
          <c:showVal val="0"/>
          <c:showCatName val="0"/>
          <c:showSerName val="0"/>
          <c:showPercent val="0"/>
          <c:showBubbleSize val="0"/>
        </c:dLbls>
        <c:gapWidth val="150"/>
        <c:axId val="112634496"/>
        <c:axId val="11264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66.8</c:v>
                </c:pt>
              </c:numCache>
            </c:numRef>
          </c:val>
          <c:smooth val="0"/>
          <c:extLst>
            <c:ext xmlns:c16="http://schemas.microsoft.com/office/drawing/2014/chart" uri="{C3380CC4-5D6E-409C-BE32-E72D297353CC}">
              <c16:uniqueId val="{00000001-003B-41F5-8839-3B501A855A13}"/>
            </c:ext>
          </c:extLst>
        </c:ser>
        <c:dLbls>
          <c:showLegendKey val="0"/>
          <c:showVal val="0"/>
          <c:showCatName val="0"/>
          <c:showSerName val="0"/>
          <c:showPercent val="0"/>
          <c:showBubbleSize val="0"/>
        </c:dLbls>
        <c:marker val="1"/>
        <c:smooth val="0"/>
        <c:axId val="112634496"/>
        <c:axId val="112640768"/>
      </c:lineChart>
      <c:dateAx>
        <c:axId val="112634496"/>
        <c:scaling>
          <c:orientation val="minMax"/>
        </c:scaling>
        <c:delete val="1"/>
        <c:axPos val="b"/>
        <c:numFmt formatCode="ge" sourceLinked="1"/>
        <c:majorTickMark val="none"/>
        <c:minorTickMark val="none"/>
        <c:tickLblPos val="none"/>
        <c:crossAx val="112640768"/>
        <c:crosses val="autoZero"/>
        <c:auto val="1"/>
        <c:lblOffset val="100"/>
        <c:baseTimeUnit val="years"/>
      </c:dateAx>
      <c:valAx>
        <c:axId val="11264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63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26356184</c:v>
                </c:pt>
                <c:pt idx="1">
                  <c:v>29400475</c:v>
                </c:pt>
                <c:pt idx="2">
                  <c:v>29501045</c:v>
                </c:pt>
                <c:pt idx="3">
                  <c:v>29354537</c:v>
                </c:pt>
                <c:pt idx="4">
                  <c:v>92341553</c:v>
                </c:pt>
              </c:numCache>
            </c:numRef>
          </c:val>
          <c:extLst>
            <c:ext xmlns:c16="http://schemas.microsoft.com/office/drawing/2014/chart" uri="{C3380CC4-5D6E-409C-BE32-E72D297353CC}">
              <c16:uniqueId val="{00000000-31C8-4C0D-A886-22B50881FBB9}"/>
            </c:ext>
          </c:extLst>
        </c:ser>
        <c:dLbls>
          <c:showLegendKey val="0"/>
          <c:showVal val="0"/>
          <c:showCatName val="0"/>
          <c:showSerName val="0"/>
          <c:showPercent val="0"/>
          <c:showBubbleSize val="0"/>
        </c:dLbls>
        <c:gapWidth val="150"/>
        <c:axId val="112670976"/>
        <c:axId val="11268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47082778</c:v>
                </c:pt>
              </c:numCache>
            </c:numRef>
          </c:val>
          <c:smooth val="0"/>
          <c:extLst>
            <c:ext xmlns:c16="http://schemas.microsoft.com/office/drawing/2014/chart" uri="{C3380CC4-5D6E-409C-BE32-E72D297353CC}">
              <c16:uniqueId val="{00000001-31C8-4C0D-A886-22B50881FBB9}"/>
            </c:ext>
          </c:extLst>
        </c:ser>
        <c:dLbls>
          <c:showLegendKey val="0"/>
          <c:showVal val="0"/>
          <c:showCatName val="0"/>
          <c:showSerName val="0"/>
          <c:showPercent val="0"/>
          <c:showBubbleSize val="0"/>
        </c:dLbls>
        <c:marker val="1"/>
        <c:smooth val="0"/>
        <c:axId val="112670976"/>
        <c:axId val="112685440"/>
      </c:lineChart>
      <c:dateAx>
        <c:axId val="112670976"/>
        <c:scaling>
          <c:orientation val="minMax"/>
        </c:scaling>
        <c:delete val="1"/>
        <c:axPos val="b"/>
        <c:numFmt formatCode="ge" sourceLinked="1"/>
        <c:majorTickMark val="none"/>
        <c:minorTickMark val="none"/>
        <c:tickLblPos val="none"/>
        <c:crossAx val="112685440"/>
        <c:crosses val="autoZero"/>
        <c:auto val="1"/>
        <c:lblOffset val="100"/>
        <c:baseTimeUnit val="years"/>
      </c:dateAx>
      <c:valAx>
        <c:axId val="112685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67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24.7</c:v>
                </c:pt>
                <c:pt idx="1">
                  <c:v>22.3</c:v>
                </c:pt>
                <c:pt idx="2">
                  <c:v>23.4</c:v>
                </c:pt>
                <c:pt idx="3">
                  <c:v>23.9</c:v>
                </c:pt>
                <c:pt idx="4">
                  <c:v>24.7</c:v>
                </c:pt>
              </c:numCache>
            </c:numRef>
          </c:val>
          <c:extLst>
            <c:ext xmlns:c16="http://schemas.microsoft.com/office/drawing/2014/chart" uri="{C3380CC4-5D6E-409C-BE32-E72D297353CC}">
              <c16:uniqueId val="{00000000-7FB9-481C-B1ED-39F59B223197}"/>
            </c:ext>
          </c:extLst>
        </c:ser>
        <c:dLbls>
          <c:showLegendKey val="0"/>
          <c:showVal val="0"/>
          <c:showCatName val="0"/>
          <c:showSerName val="0"/>
          <c:showPercent val="0"/>
          <c:showBubbleSize val="0"/>
        </c:dLbls>
        <c:gapWidth val="150"/>
        <c:axId val="112730496"/>
        <c:axId val="11273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23.9</c:v>
                </c:pt>
              </c:numCache>
            </c:numRef>
          </c:val>
          <c:smooth val="0"/>
          <c:extLst>
            <c:ext xmlns:c16="http://schemas.microsoft.com/office/drawing/2014/chart" uri="{C3380CC4-5D6E-409C-BE32-E72D297353CC}">
              <c16:uniqueId val="{00000001-7FB9-481C-B1ED-39F59B223197}"/>
            </c:ext>
          </c:extLst>
        </c:ser>
        <c:dLbls>
          <c:showLegendKey val="0"/>
          <c:showVal val="0"/>
          <c:showCatName val="0"/>
          <c:showSerName val="0"/>
          <c:showPercent val="0"/>
          <c:showBubbleSize val="0"/>
        </c:dLbls>
        <c:marker val="1"/>
        <c:smooth val="0"/>
        <c:axId val="112730496"/>
        <c:axId val="112732416"/>
      </c:lineChart>
      <c:dateAx>
        <c:axId val="112730496"/>
        <c:scaling>
          <c:orientation val="minMax"/>
        </c:scaling>
        <c:delete val="1"/>
        <c:axPos val="b"/>
        <c:numFmt formatCode="ge" sourceLinked="1"/>
        <c:majorTickMark val="none"/>
        <c:minorTickMark val="none"/>
        <c:tickLblPos val="none"/>
        <c:crossAx val="112732416"/>
        <c:crosses val="autoZero"/>
        <c:auto val="1"/>
        <c:lblOffset val="100"/>
        <c:baseTimeUnit val="years"/>
      </c:dateAx>
      <c:valAx>
        <c:axId val="11273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73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51.5</c:v>
                </c:pt>
                <c:pt idx="1">
                  <c:v>55.5</c:v>
                </c:pt>
                <c:pt idx="2">
                  <c:v>49.7</c:v>
                </c:pt>
                <c:pt idx="3">
                  <c:v>51.5</c:v>
                </c:pt>
                <c:pt idx="4">
                  <c:v>53.6</c:v>
                </c:pt>
              </c:numCache>
            </c:numRef>
          </c:val>
          <c:extLst>
            <c:ext xmlns:c16="http://schemas.microsoft.com/office/drawing/2014/chart" uri="{C3380CC4-5D6E-409C-BE32-E72D297353CC}">
              <c16:uniqueId val="{00000000-991C-489D-B34F-5A4E9A1C174A}"/>
            </c:ext>
          </c:extLst>
        </c:ser>
        <c:dLbls>
          <c:showLegendKey val="0"/>
          <c:showVal val="0"/>
          <c:showCatName val="0"/>
          <c:showSerName val="0"/>
          <c:showPercent val="0"/>
          <c:showBubbleSize val="0"/>
        </c:dLbls>
        <c:gapWidth val="150"/>
        <c:axId val="112765952"/>
        <c:axId val="11276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56.1</c:v>
                </c:pt>
              </c:numCache>
            </c:numRef>
          </c:val>
          <c:smooth val="0"/>
          <c:extLst>
            <c:ext xmlns:c16="http://schemas.microsoft.com/office/drawing/2014/chart" uri="{C3380CC4-5D6E-409C-BE32-E72D297353CC}">
              <c16:uniqueId val="{00000001-991C-489D-B34F-5A4E9A1C174A}"/>
            </c:ext>
          </c:extLst>
        </c:ser>
        <c:dLbls>
          <c:showLegendKey val="0"/>
          <c:showVal val="0"/>
          <c:showCatName val="0"/>
          <c:showSerName val="0"/>
          <c:showPercent val="0"/>
          <c:showBubbleSize val="0"/>
        </c:dLbls>
        <c:marker val="1"/>
        <c:smooth val="0"/>
        <c:axId val="112765952"/>
        <c:axId val="112768128"/>
      </c:lineChart>
      <c:dateAx>
        <c:axId val="112765952"/>
        <c:scaling>
          <c:orientation val="minMax"/>
        </c:scaling>
        <c:delete val="1"/>
        <c:axPos val="b"/>
        <c:numFmt formatCode="ge" sourceLinked="1"/>
        <c:majorTickMark val="none"/>
        <c:minorTickMark val="none"/>
        <c:tickLblPos val="none"/>
        <c:crossAx val="112768128"/>
        <c:crosses val="autoZero"/>
        <c:auto val="1"/>
        <c:lblOffset val="100"/>
        <c:baseTimeUnit val="years"/>
      </c:dateAx>
      <c:valAx>
        <c:axId val="11276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76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topLeftCell="FV1" zoomScale="85" zoomScaleNormal="85" zoomScaleSheetLayoutView="85" workbookViewId="0">
      <selection activeCell="NX1" sqref="NX1"/>
    </sheetView>
  </sheetViews>
  <sheetFormatPr defaultColWidth="2.625" defaultRowHeight="13.5" x14ac:dyDescent="0.15"/>
  <cols>
    <col min="1" max="1" width="2" customWidth="1"/>
    <col min="2" max="2" width="0.875" customWidth="1"/>
    <col min="3" max="372" width="0.625" customWidth="1"/>
    <col min="373" max="373" width="2.25" customWidth="1"/>
    <col min="374" max="388" width="5.125"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4" t="str">
        <f>データ!H6</f>
        <v>宮城県気仙沼市　気仙沼市立病院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x14ac:dyDescent="0.15">
      <c r="A8" s="2"/>
      <c r="B8" s="131" t="str">
        <f>データ!K6</f>
        <v>当然財務</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300床以上～400床未満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24">
        <f>データ!Y6</f>
        <v>336</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t="str">
        <f>データ!Z6</f>
        <v>-</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t="str">
        <f>データ!AA6</f>
        <v>-</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3"/>
      <c r="NJ8" s="141" t="s">
        <v>10</v>
      </c>
      <c r="NK8" s="142"/>
      <c r="NL8" s="9" t="s">
        <v>11</v>
      </c>
      <c r="NM8" s="10"/>
      <c r="NN8" s="10"/>
      <c r="NO8" s="10"/>
      <c r="NP8" s="10"/>
      <c r="NQ8" s="10"/>
      <c r="NR8" s="10"/>
      <c r="NS8" s="10"/>
      <c r="NT8" s="10"/>
      <c r="NU8" s="10"/>
      <c r="NV8" s="10"/>
      <c r="NW8" s="11"/>
      <c r="NX8" s="3"/>
    </row>
    <row r="9" spans="1:388" ht="18.75" customHeight="1" x14ac:dyDescent="0.15">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x14ac:dyDescent="0.15">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24">
        <f>データ!Q6</f>
        <v>18</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透 I 未 訓 ガ</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感 災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24" t="str">
        <f>データ!AB6</f>
        <v>-</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f>データ!AC6</f>
        <v>4</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データ!AD6</f>
        <v>340</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34" t="s">
        <v>22</v>
      </c>
      <c r="NK10" s="135"/>
      <c r="NL10" s="16" t="s">
        <v>23</v>
      </c>
      <c r="NM10" s="17"/>
      <c r="NN10" s="17"/>
      <c r="NO10" s="17"/>
      <c r="NP10" s="17"/>
      <c r="NQ10" s="17"/>
      <c r="NR10" s="17"/>
      <c r="NS10" s="17"/>
      <c r="NT10" s="17"/>
      <c r="NU10" s="17"/>
      <c r="NV10" s="17"/>
      <c r="NW10" s="18"/>
      <c r="NX10" s="3"/>
    </row>
    <row r="11" spans="1:388" ht="18.75" customHeight="1" x14ac:dyDescent="0.15">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x14ac:dyDescent="0.15">
      <c r="A12" s="2"/>
      <c r="B12" s="124">
        <f>データ!U6</f>
        <v>64947</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26908</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１０：１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24">
        <f>データ!AE6</f>
        <v>336</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t="str">
        <f>データ!AF6</f>
        <v>-</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データ!AG6</f>
        <v>336</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19"/>
      <c r="NJ12" s="3"/>
      <c r="NK12" s="3"/>
      <c r="NL12" s="3"/>
      <c r="NM12" s="3"/>
      <c r="NN12" s="3"/>
      <c r="NO12" s="3"/>
      <c r="NP12" s="3"/>
      <c r="NQ12" s="3"/>
      <c r="NR12" s="3"/>
      <c r="NS12" s="3"/>
      <c r="NT12" s="3"/>
      <c r="NU12" s="3"/>
      <c r="NV12" s="3"/>
      <c r="NW12" s="3"/>
      <c r="NX12" s="3"/>
    </row>
    <row r="13" spans="1:388" ht="17.25" customHeight="1" x14ac:dyDescent="0.2">
      <c r="A13" s="2"/>
      <c r="B13" s="127" t="s">
        <v>31</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19"/>
      <c r="NJ13" s="20"/>
      <c r="NK13" s="20"/>
      <c r="NL13" s="20"/>
      <c r="NM13" s="20"/>
      <c r="NN13" s="20"/>
      <c r="NO13" s="20"/>
      <c r="NP13" s="20"/>
      <c r="NQ13" s="20"/>
      <c r="NR13" s="20"/>
      <c r="NS13" s="20"/>
      <c r="NT13" s="20"/>
      <c r="NU13" s="20"/>
      <c r="NV13" s="20"/>
      <c r="NW13" s="20"/>
      <c r="NX13" s="20"/>
    </row>
    <row r="14" spans="1:388" ht="17.25" customHeight="1" x14ac:dyDescent="0.15">
      <c r="A14" s="2"/>
      <c r="B14" s="127" t="s">
        <v>32</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19"/>
      <c r="NJ14" s="116" t="s">
        <v>33</v>
      </c>
      <c r="NK14" s="116"/>
      <c r="NL14" s="116"/>
      <c r="NM14" s="116"/>
      <c r="NN14" s="116"/>
      <c r="NO14" s="116"/>
      <c r="NP14" s="116"/>
      <c r="NQ14" s="116"/>
      <c r="NR14" s="116"/>
      <c r="NS14" s="116"/>
      <c r="NT14" s="116"/>
      <c r="NU14" s="116"/>
      <c r="NV14" s="116"/>
      <c r="NW14" s="116"/>
      <c r="NX14" s="11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8" t="s">
        <v>147</v>
      </c>
      <c r="NK16" s="129"/>
      <c r="NL16" s="129"/>
      <c r="NM16" s="129"/>
      <c r="NN16" s="129"/>
      <c r="NO16" s="129"/>
      <c r="NP16" s="129"/>
      <c r="NQ16" s="129"/>
      <c r="NR16" s="129"/>
      <c r="NS16" s="129"/>
      <c r="NT16" s="129"/>
      <c r="NU16" s="129"/>
      <c r="NV16" s="129"/>
      <c r="NW16" s="129"/>
      <c r="NX16" s="130"/>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7.2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t="s">
        <v>149</v>
      </c>
      <c r="NK30" s="119"/>
      <c r="NL30" s="119"/>
      <c r="NM30" s="119"/>
      <c r="NN30" s="119"/>
      <c r="NO30" s="119"/>
      <c r="NP30" s="119"/>
      <c r="NQ30" s="119"/>
      <c r="NR30" s="119"/>
      <c r="NS30" s="119"/>
      <c r="NT30" s="119"/>
      <c r="NU30" s="119"/>
      <c r="NV30" s="119"/>
      <c r="NW30" s="119"/>
      <c r="NX30" s="120"/>
    </row>
    <row r="31" spans="1:388" ht="17.2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9"/>
      <c r="NL31" s="119"/>
      <c r="NM31" s="119"/>
      <c r="NN31" s="119"/>
      <c r="NO31" s="119"/>
      <c r="NP31" s="119"/>
      <c r="NQ31" s="119"/>
      <c r="NR31" s="119"/>
      <c r="NS31" s="119"/>
      <c r="NT31" s="119"/>
      <c r="NU31" s="119"/>
      <c r="NV31" s="119"/>
      <c r="NW31" s="119"/>
      <c r="NX31" s="120"/>
    </row>
    <row r="32" spans="1:388" ht="17.25" customHeight="1" x14ac:dyDescent="0.15">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118"/>
      <c r="NK32" s="119"/>
      <c r="NL32" s="119"/>
      <c r="NM32" s="119"/>
      <c r="NN32" s="119"/>
      <c r="NO32" s="119"/>
      <c r="NP32" s="119"/>
      <c r="NQ32" s="119"/>
      <c r="NR32" s="119"/>
      <c r="NS32" s="119"/>
      <c r="NT32" s="119"/>
      <c r="NU32" s="119"/>
      <c r="NV32" s="119"/>
      <c r="NW32" s="119"/>
      <c r="NX32" s="120"/>
    </row>
    <row r="33" spans="1:388" ht="17.25" customHeight="1" x14ac:dyDescent="0.15">
      <c r="A33" s="2"/>
      <c r="B33" s="25"/>
      <c r="D33" s="5"/>
      <c r="E33" s="5"/>
      <c r="F33" s="5"/>
      <c r="G33" s="98" t="s">
        <v>37</v>
      </c>
      <c r="H33" s="98"/>
      <c r="I33" s="98"/>
      <c r="J33" s="98"/>
      <c r="K33" s="98"/>
      <c r="L33" s="98"/>
      <c r="M33" s="98"/>
      <c r="N33" s="98"/>
      <c r="O33" s="98"/>
      <c r="P33" s="99">
        <f>データ!AH7</f>
        <v>93.9</v>
      </c>
      <c r="Q33" s="100"/>
      <c r="R33" s="100"/>
      <c r="S33" s="100"/>
      <c r="T33" s="100"/>
      <c r="U33" s="100"/>
      <c r="V33" s="100"/>
      <c r="W33" s="100"/>
      <c r="X33" s="100"/>
      <c r="Y33" s="100"/>
      <c r="Z33" s="100"/>
      <c r="AA33" s="100"/>
      <c r="AB33" s="100"/>
      <c r="AC33" s="100"/>
      <c r="AD33" s="101"/>
      <c r="AE33" s="99">
        <f>データ!AI7</f>
        <v>90.8</v>
      </c>
      <c r="AF33" s="100"/>
      <c r="AG33" s="100"/>
      <c r="AH33" s="100"/>
      <c r="AI33" s="100"/>
      <c r="AJ33" s="100"/>
      <c r="AK33" s="100"/>
      <c r="AL33" s="100"/>
      <c r="AM33" s="100"/>
      <c r="AN33" s="100"/>
      <c r="AO33" s="100"/>
      <c r="AP33" s="100"/>
      <c r="AQ33" s="100"/>
      <c r="AR33" s="100"/>
      <c r="AS33" s="101"/>
      <c r="AT33" s="99">
        <f>データ!AJ7</f>
        <v>95.5</v>
      </c>
      <c r="AU33" s="100"/>
      <c r="AV33" s="100"/>
      <c r="AW33" s="100"/>
      <c r="AX33" s="100"/>
      <c r="AY33" s="100"/>
      <c r="AZ33" s="100"/>
      <c r="BA33" s="100"/>
      <c r="BB33" s="100"/>
      <c r="BC33" s="100"/>
      <c r="BD33" s="100"/>
      <c r="BE33" s="100"/>
      <c r="BF33" s="100"/>
      <c r="BG33" s="100"/>
      <c r="BH33" s="101"/>
      <c r="BI33" s="99">
        <f>データ!AK7</f>
        <v>92.3</v>
      </c>
      <c r="BJ33" s="100"/>
      <c r="BK33" s="100"/>
      <c r="BL33" s="100"/>
      <c r="BM33" s="100"/>
      <c r="BN33" s="100"/>
      <c r="BO33" s="100"/>
      <c r="BP33" s="100"/>
      <c r="BQ33" s="100"/>
      <c r="BR33" s="100"/>
      <c r="BS33" s="100"/>
      <c r="BT33" s="100"/>
      <c r="BU33" s="100"/>
      <c r="BV33" s="100"/>
      <c r="BW33" s="101"/>
      <c r="BX33" s="99">
        <f>データ!AL7</f>
        <v>88.6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90.3</v>
      </c>
      <c r="DE33" s="100"/>
      <c r="DF33" s="100"/>
      <c r="DG33" s="100"/>
      <c r="DH33" s="100"/>
      <c r="DI33" s="100"/>
      <c r="DJ33" s="100"/>
      <c r="DK33" s="100"/>
      <c r="DL33" s="100"/>
      <c r="DM33" s="100"/>
      <c r="DN33" s="100"/>
      <c r="DO33" s="100"/>
      <c r="DP33" s="100"/>
      <c r="DQ33" s="100"/>
      <c r="DR33" s="101"/>
      <c r="DS33" s="99">
        <f>データ!AT7</f>
        <v>87</v>
      </c>
      <c r="DT33" s="100"/>
      <c r="DU33" s="100"/>
      <c r="DV33" s="100"/>
      <c r="DW33" s="100"/>
      <c r="DX33" s="100"/>
      <c r="DY33" s="100"/>
      <c r="DZ33" s="100"/>
      <c r="EA33" s="100"/>
      <c r="EB33" s="100"/>
      <c r="EC33" s="100"/>
      <c r="ED33" s="100"/>
      <c r="EE33" s="100"/>
      <c r="EF33" s="100"/>
      <c r="EG33" s="101"/>
      <c r="EH33" s="99">
        <f>データ!AU7</f>
        <v>92.1</v>
      </c>
      <c r="EI33" s="100"/>
      <c r="EJ33" s="100"/>
      <c r="EK33" s="100"/>
      <c r="EL33" s="100"/>
      <c r="EM33" s="100"/>
      <c r="EN33" s="100"/>
      <c r="EO33" s="100"/>
      <c r="EP33" s="100"/>
      <c r="EQ33" s="100"/>
      <c r="ER33" s="100"/>
      <c r="ES33" s="100"/>
      <c r="ET33" s="100"/>
      <c r="EU33" s="100"/>
      <c r="EV33" s="101"/>
      <c r="EW33" s="99">
        <f>データ!AV7</f>
        <v>88.9</v>
      </c>
      <c r="EX33" s="100"/>
      <c r="EY33" s="100"/>
      <c r="EZ33" s="100"/>
      <c r="FA33" s="100"/>
      <c r="FB33" s="100"/>
      <c r="FC33" s="100"/>
      <c r="FD33" s="100"/>
      <c r="FE33" s="100"/>
      <c r="FF33" s="100"/>
      <c r="FG33" s="100"/>
      <c r="FH33" s="100"/>
      <c r="FI33" s="100"/>
      <c r="FJ33" s="100"/>
      <c r="FK33" s="101"/>
      <c r="FL33" s="99">
        <f>データ!AW7</f>
        <v>85.1</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76.099999999999994</v>
      </c>
      <c r="GS33" s="100"/>
      <c r="GT33" s="100"/>
      <c r="GU33" s="100"/>
      <c r="GV33" s="100"/>
      <c r="GW33" s="100"/>
      <c r="GX33" s="100"/>
      <c r="GY33" s="100"/>
      <c r="GZ33" s="100"/>
      <c r="HA33" s="100"/>
      <c r="HB33" s="100"/>
      <c r="HC33" s="100"/>
      <c r="HD33" s="100"/>
      <c r="HE33" s="100"/>
      <c r="HF33" s="101"/>
      <c r="HG33" s="99">
        <f>データ!BE7</f>
        <v>91.7</v>
      </c>
      <c r="HH33" s="100"/>
      <c r="HI33" s="100"/>
      <c r="HJ33" s="100"/>
      <c r="HK33" s="100"/>
      <c r="HL33" s="100"/>
      <c r="HM33" s="100"/>
      <c r="HN33" s="100"/>
      <c r="HO33" s="100"/>
      <c r="HP33" s="100"/>
      <c r="HQ33" s="100"/>
      <c r="HR33" s="100"/>
      <c r="HS33" s="100"/>
      <c r="HT33" s="100"/>
      <c r="HU33" s="101"/>
      <c r="HV33" s="99">
        <f>データ!BF7</f>
        <v>90</v>
      </c>
      <c r="HW33" s="100"/>
      <c r="HX33" s="100"/>
      <c r="HY33" s="100"/>
      <c r="HZ33" s="100"/>
      <c r="IA33" s="100"/>
      <c r="IB33" s="100"/>
      <c r="IC33" s="100"/>
      <c r="ID33" s="100"/>
      <c r="IE33" s="100"/>
      <c r="IF33" s="100"/>
      <c r="IG33" s="100"/>
      <c r="IH33" s="100"/>
      <c r="II33" s="100"/>
      <c r="IJ33" s="101"/>
      <c r="IK33" s="99">
        <f>データ!BG7</f>
        <v>102.5</v>
      </c>
      <c r="IL33" s="100"/>
      <c r="IM33" s="100"/>
      <c r="IN33" s="100"/>
      <c r="IO33" s="100"/>
      <c r="IP33" s="100"/>
      <c r="IQ33" s="100"/>
      <c r="IR33" s="100"/>
      <c r="IS33" s="100"/>
      <c r="IT33" s="100"/>
      <c r="IU33" s="100"/>
      <c r="IV33" s="100"/>
      <c r="IW33" s="100"/>
      <c r="IX33" s="100"/>
      <c r="IY33" s="101"/>
      <c r="IZ33" s="99">
        <f>データ!BH7</f>
        <v>118.8</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62.5</v>
      </c>
      <c r="KG33" s="100"/>
      <c r="KH33" s="100"/>
      <c r="KI33" s="100"/>
      <c r="KJ33" s="100"/>
      <c r="KK33" s="100"/>
      <c r="KL33" s="100"/>
      <c r="KM33" s="100"/>
      <c r="KN33" s="100"/>
      <c r="KO33" s="100"/>
      <c r="KP33" s="100"/>
      <c r="KQ33" s="100"/>
      <c r="KR33" s="100"/>
      <c r="KS33" s="100"/>
      <c r="KT33" s="101"/>
      <c r="KU33" s="99">
        <f>データ!BP7</f>
        <v>65.599999999999994</v>
      </c>
      <c r="KV33" s="100"/>
      <c r="KW33" s="100"/>
      <c r="KX33" s="100"/>
      <c r="KY33" s="100"/>
      <c r="KZ33" s="100"/>
      <c r="LA33" s="100"/>
      <c r="LB33" s="100"/>
      <c r="LC33" s="100"/>
      <c r="LD33" s="100"/>
      <c r="LE33" s="100"/>
      <c r="LF33" s="100"/>
      <c r="LG33" s="100"/>
      <c r="LH33" s="100"/>
      <c r="LI33" s="101"/>
      <c r="LJ33" s="99">
        <f>データ!BQ7</f>
        <v>67.2</v>
      </c>
      <c r="LK33" s="100"/>
      <c r="LL33" s="100"/>
      <c r="LM33" s="100"/>
      <c r="LN33" s="100"/>
      <c r="LO33" s="100"/>
      <c r="LP33" s="100"/>
      <c r="LQ33" s="100"/>
      <c r="LR33" s="100"/>
      <c r="LS33" s="100"/>
      <c r="LT33" s="100"/>
      <c r="LU33" s="100"/>
      <c r="LV33" s="100"/>
      <c r="LW33" s="100"/>
      <c r="LX33" s="101"/>
      <c r="LY33" s="99">
        <f>データ!BR7</f>
        <v>62.7</v>
      </c>
      <c r="LZ33" s="100"/>
      <c r="MA33" s="100"/>
      <c r="MB33" s="100"/>
      <c r="MC33" s="100"/>
      <c r="MD33" s="100"/>
      <c r="ME33" s="100"/>
      <c r="MF33" s="100"/>
      <c r="MG33" s="100"/>
      <c r="MH33" s="100"/>
      <c r="MI33" s="100"/>
      <c r="MJ33" s="100"/>
      <c r="MK33" s="100"/>
      <c r="ML33" s="100"/>
      <c r="MM33" s="101"/>
      <c r="MN33" s="99">
        <f>データ!BS7</f>
        <v>64.599999999999994</v>
      </c>
      <c r="MO33" s="100"/>
      <c r="MP33" s="100"/>
      <c r="MQ33" s="100"/>
      <c r="MR33" s="100"/>
      <c r="MS33" s="100"/>
      <c r="MT33" s="100"/>
      <c r="MU33" s="100"/>
      <c r="MV33" s="100"/>
      <c r="MW33" s="100"/>
      <c r="MX33" s="100"/>
      <c r="MY33" s="100"/>
      <c r="MZ33" s="100"/>
      <c r="NA33" s="100"/>
      <c r="NB33" s="101"/>
      <c r="ND33" s="5"/>
      <c r="NE33" s="5"/>
      <c r="NF33" s="5"/>
      <c r="NG33" s="5"/>
      <c r="NH33" s="27"/>
      <c r="NI33" s="2"/>
      <c r="NJ33" s="118"/>
      <c r="NK33" s="119"/>
      <c r="NL33" s="119"/>
      <c r="NM33" s="119"/>
      <c r="NN33" s="119"/>
      <c r="NO33" s="119"/>
      <c r="NP33" s="119"/>
      <c r="NQ33" s="119"/>
      <c r="NR33" s="119"/>
      <c r="NS33" s="119"/>
      <c r="NT33" s="119"/>
      <c r="NU33" s="119"/>
      <c r="NV33" s="119"/>
      <c r="NW33" s="119"/>
      <c r="NX33" s="120"/>
    </row>
    <row r="34" spans="1:388" ht="17.25" customHeight="1" x14ac:dyDescent="0.15">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118"/>
      <c r="NK34" s="119"/>
      <c r="NL34" s="119"/>
      <c r="NM34" s="119"/>
      <c r="NN34" s="119"/>
      <c r="NO34" s="119"/>
      <c r="NP34" s="119"/>
      <c r="NQ34" s="119"/>
      <c r="NR34" s="119"/>
      <c r="NS34" s="119"/>
      <c r="NT34" s="119"/>
      <c r="NU34" s="119"/>
      <c r="NV34" s="119"/>
      <c r="NW34" s="119"/>
      <c r="NX34" s="120"/>
    </row>
    <row r="35" spans="1:388" ht="17.2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8"/>
      <c r="NK35" s="119"/>
      <c r="NL35" s="119"/>
      <c r="NM35" s="119"/>
      <c r="NN35" s="119"/>
      <c r="NO35" s="119"/>
      <c r="NP35" s="119"/>
      <c r="NQ35" s="119"/>
      <c r="NR35" s="119"/>
      <c r="NS35" s="119"/>
      <c r="NT35" s="119"/>
      <c r="NU35" s="119"/>
      <c r="NV35" s="119"/>
      <c r="NW35" s="119"/>
      <c r="NX35" s="120"/>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8"/>
      <c r="NK36" s="119"/>
      <c r="NL36" s="119"/>
      <c r="NM36" s="119"/>
      <c r="NN36" s="119"/>
      <c r="NO36" s="119"/>
      <c r="NP36" s="119"/>
      <c r="NQ36" s="119"/>
      <c r="NR36" s="119"/>
      <c r="NS36" s="119"/>
      <c r="NT36" s="119"/>
      <c r="NU36" s="119"/>
      <c r="NV36" s="119"/>
      <c r="NW36" s="119"/>
      <c r="NX36" s="120"/>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8"/>
      <c r="NK37" s="119"/>
      <c r="NL37" s="119"/>
      <c r="NM37" s="119"/>
      <c r="NN37" s="119"/>
      <c r="NO37" s="119"/>
      <c r="NP37" s="119"/>
      <c r="NQ37" s="119"/>
      <c r="NR37" s="119"/>
      <c r="NS37" s="119"/>
      <c r="NT37" s="119"/>
      <c r="NU37" s="119"/>
      <c r="NV37" s="119"/>
      <c r="NW37" s="119"/>
      <c r="NX37" s="120"/>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8"/>
      <c r="NK38" s="119"/>
      <c r="NL38" s="119"/>
      <c r="NM38" s="119"/>
      <c r="NN38" s="119"/>
      <c r="NO38" s="119"/>
      <c r="NP38" s="119"/>
      <c r="NQ38" s="119"/>
      <c r="NR38" s="119"/>
      <c r="NS38" s="119"/>
      <c r="NT38" s="119"/>
      <c r="NU38" s="119"/>
      <c r="NV38" s="119"/>
      <c r="NW38" s="119"/>
      <c r="NX38" s="120"/>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8"/>
      <c r="NK39" s="119"/>
      <c r="NL39" s="119"/>
      <c r="NM39" s="119"/>
      <c r="NN39" s="119"/>
      <c r="NO39" s="119"/>
      <c r="NP39" s="119"/>
      <c r="NQ39" s="119"/>
      <c r="NR39" s="119"/>
      <c r="NS39" s="119"/>
      <c r="NT39" s="119"/>
      <c r="NU39" s="119"/>
      <c r="NV39" s="119"/>
      <c r="NW39" s="119"/>
      <c r="NX39" s="120"/>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8"/>
      <c r="NK40" s="119"/>
      <c r="NL40" s="119"/>
      <c r="NM40" s="119"/>
      <c r="NN40" s="119"/>
      <c r="NO40" s="119"/>
      <c r="NP40" s="119"/>
      <c r="NQ40" s="119"/>
      <c r="NR40" s="119"/>
      <c r="NS40" s="119"/>
      <c r="NT40" s="119"/>
      <c r="NU40" s="119"/>
      <c r="NV40" s="119"/>
      <c r="NW40" s="119"/>
      <c r="NX40" s="120"/>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8"/>
      <c r="NK41" s="119"/>
      <c r="NL41" s="119"/>
      <c r="NM41" s="119"/>
      <c r="NN41" s="119"/>
      <c r="NO41" s="119"/>
      <c r="NP41" s="119"/>
      <c r="NQ41" s="119"/>
      <c r="NR41" s="119"/>
      <c r="NS41" s="119"/>
      <c r="NT41" s="119"/>
      <c r="NU41" s="119"/>
      <c r="NV41" s="119"/>
      <c r="NW41" s="119"/>
      <c r="NX41" s="120"/>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8"/>
      <c r="NK42" s="119"/>
      <c r="NL42" s="119"/>
      <c r="NM42" s="119"/>
      <c r="NN42" s="119"/>
      <c r="NO42" s="119"/>
      <c r="NP42" s="119"/>
      <c r="NQ42" s="119"/>
      <c r="NR42" s="119"/>
      <c r="NS42" s="119"/>
      <c r="NT42" s="119"/>
      <c r="NU42" s="119"/>
      <c r="NV42" s="119"/>
      <c r="NW42" s="119"/>
      <c r="NX42" s="120"/>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8"/>
      <c r="NK43" s="119"/>
      <c r="NL43" s="119"/>
      <c r="NM43" s="119"/>
      <c r="NN43" s="119"/>
      <c r="NO43" s="119"/>
      <c r="NP43" s="119"/>
      <c r="NQ43" s="119"/>
      <c r="NR43" s="119"/>
      <c r="NS43" s="119"/>
      <c r="NT43" s="119"/>
      <c r="NU43" s="119"/>
      <c r="NV43" s="119"/>
      <c r="NW43" s="119"/>
      <c r="NX43" s="120"/>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8"/>
      <c r="NK44" s="119"/>
      <c r="NL44" s="119"/>
      <c r="NM44" s="119"/>
      <c r="NN44" s="119"/>
      <c r="NO44" s="119"/>
      <c r="NP44" s="119"/>
      <c r="NQ44" s="119"/>
      <c r="NR44" s="119"/>
      <c r="NS44" s="119"/>
      <c r="NT44" s="119"/>
      <c r="NU44" s="119"/>
      <c r="NV44" s="119"/>
      <c r="NW44" s="119"/>
      <c r="NX44" s="120"/>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8"/>
      <c r="NK45" s="119"/>
      <c r="NL45" s="119"/>
      <c r="NM45" s="119"/>
      <c r="NN45" s="119"/>
      <c r="NO45" s="119"/>
      <c r="NP45" s="119"/>
      <c r="NQ45" s="119"/>
      <c r="NR45" s="119"/>
      <c r="NS45" s="119"/>
      <c r="NT45" s="119"/>
      <c r="NU45" s="119"/>
      <c r="NV45" s="119"/>
      <c r="NW45" s="119"/>
      <c r="NX45" s="120"/>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148</v>
      </c>
      <c r="NK49" s="108"/>
      <c r="NL49" s="108"/>
      <c r="NM49" s="108"/>
      <c r="NN49" s="108"/>
      <c r="NO49" s="108"/>
      <c r="NP49" s="108"/>
      <c r="NQ49" s="108"/>
      <c r="NR49" s="108"/>
      <c r="NS49" s="108"/>
      <c r="NT49" s="108"/>
      <c r="NU49" s="108"/>
      <c r="NV49" s="108"/>
      <c r="NW49" s="108"/>
      <c r="NX49" s="109"/>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5"/>
      <c r="C55" s="5"/>
      <c r="D55" s="5"/>
      <c r="E55" s="5"/>
      <c r="F55" s="5"/>
      <c r="G55" s="98" t="s">
        <v>37</v>
      </c>
      <c r="H55" s="98"/>
      <c r="I55" s="98"/>
      <c r="J55" s="98"/>
      <c r="K55" s="98"/>
      <c r="L55" s="98"/>
      <c r="M55" s="98"/>
      <c r="N55" s="98"/>
      <c r="O55" s="98"/>
      <c r="P55" s="102">
        <f>データ!BZ7</f>
        <v>41882</v>
      </c>
      <c r="Q55" s="103"/>
      <c r="R55" s="103"/>
      <c r="S55" s="103"/>
      <c r="T55" s="103"/>
      <c r="U55" s="103"/>
      <c r="V55" s="103"/>
      <c r="W55" s="103"/>
      <c r="X55" s="103"/>
      <c r="Y55" s="103"/>
      <c r="Z55" s="103"/>
      <c r="AA55" s="103"/>
      <c r="AB55" s="103"/>
      <c r="AC55" s="103"/>
      <c r="AD55" s="104"/>
      <c r="AE55" s="102">
        <f>データ!CA7</f>
        <v>42343</v>
      </c>
      <c r="AF55" s="103"/>
      <c r="AG55" s="103"/>
      <c r="AH55" s="103"/>
      <c r="AI55" s="103"/>
      <c r="AJ55" s="103"/>
      <c r="AK55" s="103"/>
      <c r="AL55" s="103"/>
      <c r="AM55" s="103"/>
      <c r="AN55" s="103"/>
      <c r="AO55" s="103"/>
      <c r="AP55" s="103"/>
      <c r="AQ55" s="103"/>
      <c r="AR55" s="103"/>
      <c r="AS55" s="104"/>
      <c r="AT55" s="102">
        <f>データ!CB7</f>
        <v>43443</v>
      </c>
      <c r="AU55" s="103"/>
      <c r="AV55" s="103"/>
      <c r="AW55" s="103"/>
      <c r="AX55" s="103"/>
      <c r="AY55" s="103"/>
      <c r="AZ55" s="103"/>
      <c r="BA55" s="103"/>
      <c r="BB55" s="103"/>
      <c r="BC55" s="103"/>
      <c r="BD55" s="103"/>
      <c r="BE55" s="103"/>
      <c r="BF55" s="103"/>
      <c r="BG55" s="103"/>
      <c r="BH55" s="104"/>
      <c r="BI55" s="102">
        <f>データ!CC7</f>
        <v>45392</v>
      </c>
      <c r="BJ55" s="103"/>
      <c r="BK55" s="103"/>
      <c r="BL55" s="103"/>
      <c r="BM55" s="103"/>
      <c r="BN55" s="103"/>
      <c r="BO55" s="103"/>
      <c r="BP55" s="103"/>
      <c r="BQ55" s="103"/>
      <c r="BR55" s="103"/>
      <c r="BS55" s="103"/>
      <c r="BT55" s="103"/>
      <c r="BU55" s="103"/>
      <c r="BV55" s="103"/>
      <c r="BW55" s="104"/>
      <c r="BX55" s="102">
        <f>データ!CD7</f>
        <v>45769</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10958</v>
      </c>
      <c r="DE55" s="103"/>
      <c r="DF55" s="103"/>
      <c r="DG55" s="103"/>
      <c r="DH55" s="103"/>
      <c r="DI55" s="103"/>
      <c r="DJ55" s="103"/>
      <c r="DK55" s="103"/>
      <c r="DL55" s="103"/>
      <c r="DM55" s="103"/>
      <c r="DN55" s="103"/>
      <c r="DO55" s="103"/>
      <c r="DP55" s="103"/>
      <c r="DQ55" s="103"/>
      <c r="DR55" s="104"/>
      <c r="DS55" s="102">
        <f>データ!CL7</f>
        <v>10672</v>
      </c>
      <c r="DT55" s="103"/>
      <c r="DU55" s="103"/>
      <c r="DV55" s="103"/>
      <c r="DW55" s="103"/>
      <c r="DX55" s="103"/>
      <c r="DY55" s="103"/>
      <c r="DZ55" s="103"/>
      <c r="EA55" s="103"/>
      <c r="EB55" s="103"/>
      <c r="EC55" s="103"/>
      <c r="ED55" s="103"/>
      <c r="EE55" s="103"/>
      <c r="EF55" s="103"/>
      <c r="EG55" s="104"/>
      <c r="EH55" s="102">
        <f>データ!CM7</f>
        <v>12146</v>
      </c>
      <c r="EI55" s="103"/>
      <c r="EJ55" s="103"/>
      <c r="EK55" s="103"/>
      <c r="EL55" s="103"/>
      <c r="EM55" s="103"/>
      <c r="EN55" s="103"/>
      <c r="EO55" s="103"/>
      <c r="EP55" s="103"/>
      <c r="EQ55" s="103"/>
      <c r="ER55" s="103"/>
      <c r="ES55" s="103"/>
      <c r="ET55" s="103"/>
      <c r="EU55" s="103"/>
      <c r="EV55" s="104"/>
      <c r="EW55" s="102">
        <f>データ!CN7</f>
        <v>12043</v>
      </c>
      <c r="EX55" s="103"/>
      <c r="EY55" s="103"/>
      <c r="EZ55" s="103"/>
      <c r="FA55" s="103"/>
      <c r="FB55" s="103"/>
      <c r="FC55" s="103"/>
      <c r="FD55" s="103"/>
      <c r="FE55" s="103"/>
      <c r="FF55" s="103"/>
      <c r="FG55" s="103"/>
      <c r="FH55" s="103"/>
      <c r="FI55" s="103"/>
      <c r="FJ55" s="103"/>
      <c r="FK55" s="104"/>
      <c r="FL55" s="102">
        <f>データ!CO7</f>
        <v>12603</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51.5</v>
      </c>
      <c r="GS55" s="100"/>
      <c r="GT55" s="100"/>
      <c r="GU55" s="100"/>
      <c r="GV55" s="100"/>
      <c r="GW55" s="100"/>
      <c r="GX55" s="100"/>
      <c r="GY55" s="100"/>
      <c r="GZ55" s="100"/>
      <c r="HA55" s="100"/>
      <c r="HB55" s="100"/>
      <c r="HC55" s="100"/>
      <c r="HD55" s="100"/>
      <c r="HE55" s="100"/>
      <c r="HF55" s="101"/>
      <c r="HG55" s="99">
        <f>データ!CW7</f>
        <v>55.5</v>
      </c>
      <c r="HH55" s="100"/>
      <c r="HI55" s="100"/>
      <c r="HJ55" s="100"/>
      <c r="HK55" s="100"/>
      <c r="HL55" s="100"/>
      <c r="HM55" s="100"/>
      <c r="HN55" s="100"/>
      <c r="HO55" s="100"/>
      <c r="HP55" s="100"/>
      <c r="HQ55" s="100"/>
      <c r="HR55" s="100"/>
      <c r="HS55" s="100"/>
      <c r="HT55" s="100"/>
      <c r="HU55" s="101"/>
      <c r="HV55" s="99">
        <f>データ!CX7</f>
        <v>49.7</v>
      </c>
      <c r="HW55" s="100"/>
      <c r="HX55" s="100"/>
      <c r="HY55" s="100"/>
      <c r="HZ55" s="100"/>
      <c r="IA55" s="100"/>
      <c r="IB55" s="100"/>
      <c r="IC55" s="100"/>
      <c r="ID55" s="100"/>
      <c r="IE55" s="100"/>
      <c r="IF55" s="100"/>
      <c r="IG55" s="100"/>
      <c r="IH55" s="100"/>
      <c r="II55" s="100"/>
      <c r="IJ55" s="101"/>
      <c r="IK55" s="99">
        <f>データ!CY7</f>
        <v>51.5</v>
      </c>
      <c r="IL55" s="100"/>
      <c r="IM55" s="100"/>
      <c r="IN55" s="100"/>
      <c r="IO55" s="100"/>
      <c r="IP55" s="100"/>
      <c r="IQ55" s="100"/>
      <c r="IR55" s="100"/>
      <c r="IS55" s="100"/>
      <c r="IT55" s="100"/>
      <c r="IU55" s="100"/>
      <c r="IV55" s="100"/>
      <c r="IW55" s="100"/>
      <c r="IX55" s="100"/>
      <c r="IY55" s="101"/>
      <c r="IZ55" s="99">
        <f>データ!CZ7</f>
        <v>53.6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24.7</v>
      </c>
      <c r="KG55" s="100"/>
      <c r="KH55" s="100"/>
      <c r="KI55" s="100"/>
      <c r="KJ55" s="100"/>
      <c r="KK55" s="100"/>
      <c r="KL55" s="100"/>
      <c r="KM55" s="100"/>
      <c r="KN55" s="100"/>
      <c r="KO55" s="100"/>
      <c r="KP55" s="100"/>
      <c r="KQ55" s="100"/>
      <c r="KR55" s="100"/>
      <c r="KS55" s="100"/>
      <c r="KT55" s="101"/>
      <c r="KU55" s="99">
        <f>データ!DH7</f>
        <v>22.3</v>
      </c>
      <c r="KV55" s="100"/>
      <c r="KW55" s="100"/>
      <c r="KX55" s="100"/>
      <c r="KY55" s="100"/>
      <c r="KZ55" s="100"/>
      <c r="LA55" s="100"/>
      <c r="LB55" s="100"/>
      <c r="LC55" s="100"/>
      <c r="LD55" s="100"/>
      <c r="LE55" s="100"/>
      <c r="LF55" s="100"/>
      <c r="LG55" s="100"/>
      <c r="LH55" s="100"/>
      <c r="LI55" s="101"/>
      <c r="LJ55" s="99">
        <f>データ!DI7</f>
        <v>23.4</v>
      </c>
      <c r="LK55" s="100"/>
      <c r="LL55" s="100"/>
      <c r="LM55" s="100"/>
      <c r="LN55" s="100"/>
      <c r="LO55" s="100"/>
      <c r="LP55" s="100"/>
      <c r="LQ55" s="100"/>
      <c r="LR55" s="100"/>
      <c r="LS55" s="100"/>
      <c r="LT55" s="100"/>
      <c r="LU55" s="100"/>
      <c r="LV55" s="100"/>
      <c r="LW55" s="100"/>
      <c r="LX55" s="101"/>
      <c r="LY55" s="99">
        <f>データ!DJ7</f>
        <v>23.9</v>
      </c>
      <c r="LZ55" s="100"/>
      <c r="MA55" s="100"/>
      <c r="MB55" s="100"/>
      <c r="MC55" s="100"/>
      <c r="MD55" s="100"/>
      <c r="ME55" s="100"/>
      <c r="MF55" s="100"/>
      <c r="MG55" s="100"/>
      <c r="MH55" s="100"/>
      <c r="MI55" s="100"/>
      <c r="MJ55" s="100"/>
      <c r="MK55" s="100"/>
      <c r="ML55" s="100"/>
      <c r="MM55" s="101"/>
      <c r="MN55" s="99">
        <f>データ!DK7</f>
        <v>24.7</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66.599999999999994</v>
      </c>
      <c r="V79" s="82"/>
      <c r="W79" s="82"/>
      <c r="X79" s="82"/>
      <c r="Y79" s="82"/>
      <c r="Z79" s="82"/>
      <c r="AA79" s="82"/>
      <c r="AB79" s="82"/>
      <c r="AC79" s="82"/>
      <c r="AD79" s="82"/>
      <c r="AE79" s="82"/>
      <c r="AF79" s="82"/>
      <c r="AG79" s="82"/>
      <c r="AH79" s="82"/>
      <c r="AI79" s="82"/>
      <c r="AJ79" s="82"/>
      <c r="AK79" s="82"/>
      <c r="AL79" s="82"/>
      <c r="AM79" s="82"/>
      <c r="AN79" s="82">
        <f>データ!DS7</f>
        <v>69.5</v>
      </c>
      <c r="AO79" s="82"/>
      <c r="AP79" s="82"/>
      <c r="AQ79" s="82"/>
      <c r="AR79" s="82"/>
      <c r="AS79" s="82"/>
      <c r="AT79" s="82"/>
      <c r="AU79" s="82"/>
      <c r="AV79" s="82"/>
      <c r="AW79" s="82"/>
      <c r="AX79" s="82"/>
      <c r="AY79" s="82"/>
      <c r="AZ79" s="82"/>
      <c r="BA79" s="82"/>
      <c r="BB79" s="82"/>
      <c r="BC79" s="82"/>
      <c r="BD79" s="82"/>
      <c r="BE79" s="82"/>
      <c r="BF79" s="82"/>
      <c r="BG79" s="82">
        <f>データ!DT7</f>
        <v>73</v>
      </c>
      <c r="BH79" s="82"/>
      <c r="BI79" s="82"/>
      <c r="BJ79" s="82"/>
      <c r="BK79" s="82"/>
      <c r="BL79" s="82"/>
      <c r="BM79" s="82"/>
      <c r="BN79" s="82"/>
      <c r="BO79" s="82"/>
      <c r="BP79" s="82"/>
      <c r="BQ79" s="82"/>
      <c r="BR79" s="82"/>
      <c r="BS79" s="82"/>
      <c r="BT79" s="82"/>
      <c r="BU79" s="82"/>
      <c r="BV79" s="82"/>
      <c r="BW79" s="82"/>
      <c r="BX79" s="82"/>
      <c r="BY79" s="82"/>
      <c r="BZ79" s="82">
        <f>データ!DU7</f>
        <v>75.900000000000006</v>
      </c>
      <c r="CA79" s="82"/>
      <c r="CB79" s="82"/>
      <c r="CC79" s="82"/>
      <c r="CD79" s="82"/>
      <c r="CE79" s="82"/>
      <c r="CF79" s="82"/>
      <c r="CG79" s="82"/>
      <c r="CH79" s="82"/>
      <c r="CI79" s="82"/>
      <c r="CJ79" s="82"/>
      <c r="CK79" s="82"/>
      <c r="CL79" s="82"/>
      <c r="CM79" s="82"/>
      <c r="CN79" s="82"/>
      <c r="CO79" s="82"/>
      <c r="CP79" s="82"/>
      <c r="CQ79" s="82"/>
      <c r="CR79" s="82"/>
      <c r="CS79" s="82">
        <f>データ!DV7</f>
        <v>28.5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55.9</v>
      </c>
      <c r="EP79" s="82"/>
      <c r="EQ79" s="82"/>
      <c r="ER79" s="82"/>
      <c r="ES79" s="82"/>
      <c r="ET79" s="82"/>
      <c r="EU79" s="82"/>
      <c r="EV79" s="82"/>
      <c r="EW79" s="82"/>
      <c r="EX79" s="82"/>
      <c r="EY79" s="82"/>
      <c r="EZ79" s="82"/>
      <c r="FA79" s="82"/>
      <c r="FB79" s="82"/>
      <c r="FC79" s="82"/>
      <c r="FD79" s="82"/>
      <c r="FE79" s="82"/>
      <c r="FF79" s="82"/>
      <c r="FG79" s="82"/>
      <c r="FH79" s="82">
        <f>データ!ED7</f>
        <v>60.8</v>
      </c>
      <c r="FI79" s="82"/>
      <c r="FJ79" s="82"/>
      <c r="FK79" s="82"/>
      <c r="FL79" s="82"/>
      <c r="FM79" s="82"/>
      <c r="FN79" s="82"/>
      <c r="FO79" s="82"/>
      <c r="FP79" s="82"/>
      <c r="FQ79" s="82"/>
      <c r="FR79" s="82"/>
      <c r="FS79" s="82"/>
      <c r="FT79" s="82"/>
      <c r="FU79" s="82"/>
      <c r="FV79" s="82"/>
      <c r="FW79" s="82"/>
      <c r="FX79" s="82"/>
      <c r="FY79" s="82"/>
      <c r="FZ79" s="82"/>
      <c r="GA79" s="82">
        <f>データ!EE7</f>
        <v>67.2</v>
      </c>
      <c r="GB79" s="82"/>
      <c r="GC79" s="82"/>
      <c r="GD79" s="82"/>
      <c r="GE79" s="82"/>
      <c r="GF79" s="82"/>
      <c r="GG79" s="82"/>
      <c r="GH79" s="82"/>
      <c r="GI79" s="82"/>
      <c r="GJ79" s="82"/>
      <c r="GK79" s="82"/>
      <c r="GL79" s="82"/>
      <c r="GM79" s="82"/>
      <c r="GN79" s="82"/>
      <c r="GO79" s="82"/>
      <c r="GP79" s="82"/>
      <c r="GQ79" s="82"/>
      <c r="GR79" s="82"/>
      <c r="GS79" s="82"/>
      <c r="GT79" s="82">
        <f>データ!EF7</f>
        <v>72.7</v>
      </c>
      <c r="GU79" s="82"/>
      <c r="GV79" s="82"/>
      <c r="GW79" s="82"/>
      <c r="GX79" s="82"/>
      <c r="GY79" s="82"/>
      <c r="GZ79" s="82"/>
      <c r="HA79" s="82"/>
      <c r="HB79" s="82"/>
      <c r="HC79" s="82"/>
      <c r="HD79" s="82"/>
      <c r="HE79" s="82"/>
      <c r="HF79" s="82"/>
      <c r="HG79" s="82"/>
      <c r="HH79" s="82"/>
      <c r="HI79" s="82"/>
      <c r="HJ79" s="82"/>
      <c r="HK79" s="82"/>
      <c r="HL79" s="82"/>
      <c r="HM79" s="82">
        <f>データ!EG7</f>
        <v>38.799999999999997</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26356184</v>
      </c>
      <c r="JK79" s="78"/>
      <c r="JL79" s="78"/>
      <c r="JM79" s="78"/>
      <c r="JN79" s="78"/>
      <c r="JO79" s="78"/>
      <c r="JP79" s="78"/>
      <c r="JQ79" s="78"/>
      <c r="JR79" s="78"/>
      <c r="JS79" s="78"/>
      <c r="JT79" s="78"/>
      <c r="JU79" s="78"/>
      <c r="JV79" s="78"/>
      <c r="JW79" s="78"/>
      <c r="JX79" s="78"/>
      <c r="JY79" s="78"/>
      <c r="JZ79" s="78"/>
      <c r="KA79" s="78"/>
      <c r="KB79" s="78"/>
      <c r="KC79" s="78">
        <f>データ!EO7</f>
        <v>29400475</v>
      </c>
      <c r="KD79" s="78"/>
      <c r="KE79" s="78"/>
      <c r="KF79" s="78"/>
      <c r="KG79" s="78"/>
      <c r="KH79" s="78"/>
      <c r="KI79" s="78"/>
      <c r="KJ79" s="78"/>
      <c r="KK79" s="78"/>
      <c r="KL79" s="78"/>
      <c r="KM79" s="78"/>
      <c r="KN79" s="78"/>
      <c r="KO79" s="78"/>
      <c r="KP79" s="78"/>
      <c r="KQ79" s="78"/>
      <c r="KR79" s="78"/>
      <c r="KS79" s="78"/>
      <c r="KT79" s="78"/>
      <c r="KU79" s="78"/>
      <c r="KV79" s="78">
        <f>データ!EP7</f>
        <v>29501045</v>
      </c>
      <c r="KW79" s="78"/>
      <c r="KX79" s="78"/>
      <c r="KY79" s="78"/>
      <c r="KZ79" s="78"/>
      <c r="LA79" s="78"/>
      <c r="LB79" s="78"/>
      <c r="LC79" s="78"/>
      <c r="LD79" s="78"/>
      <c r="LE79" s="78"/>
      <c r="LF79" s="78"/>
      <c r="LG79" s="78"/>
      <c r="LH79" s="78"/>
      <c r="LI79" s="78"/>
      <c r="LJ79" s="78"/>
      <c r="LK79" s="78"/>
      <c r="LL79" s="78"/>
      <c r="LM79" s="78"/>
      <c r="LN79" s="78"/>
      <c r="LO79" s="78">
        <f>データ!EQ7</f>
        <v>29354537</v>
      </c>
      <c r="LP79" s="78"/>
      <c r="LQ79" s="78"/>
      <c r="LR79" s="78"/>
      <c r="LS79" s="78"/>
      <c r="LT79" s="78"/>
      <c r="LU79" s="78"/>
      <c r="LV79" s="78"/>
      <c r="LW79" s="78"/>
      <c r="LX79" s="78"/>
      <c r="LY79" s="78"/>
      <c r="LZ79" s="78"/>
      <c r="MA79" s="78"/>
      <c r="MB79" s="78"/>
      <c r="MC79" s="78"/>
      <c r="MD79" s="78"/>
      <c r="ME79" s="78"/>
      <c r="MF79" s="78"/>
      <c r="MG79" s="78"/>
      <c r="MH79" s="78">
        <f>データ!ER7</f>
        <v>92341553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Xsbz+gGWsgM1kwH4BKHNBEGg7OW/evEZlel3CwWJe3DwUgHqQ8qxW4/Eya/eVP/lA3VzAqhRbpxZ3/EjQ31fgA==" saltValue="R9669OXj3jMiwQhKSpRg2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74</v>
      </c>
      <c r="AI4" s="147"/>
      <c r="AJ4" s="147"/>
      <c r="AK4" s="147"/>
      <c r="AL4" s="147"/>
      <c r="AM4" s="147"/>
      <c r="AN4" s="147"/>
      <c r="AO4" s="147"/>
      <c r="AP4" s="147"/>
      <c r="AQ4" s="147"/>
      <c r="AR4" s="148"/>
      <c r="AS4" s="149" t="s">
        <v>75</v>
      </c>
      <c r="AT4" s="145"/>
      <c r="AU4" s="145"/>
      <c r="AV4" s="145"/>
      <c r="AW4" s="145"/>
      <c r="AX4" s="145"/>
      <c r="AY4" s="145"/>
      <c r="AZ4" s="145"/>
      <c r="BA4" s="145"/>
      <c r="BB4" s="145"/>
      <c r="BC4" s="145"/>
      <c r="BD4" s="149" t="s">
        <v>76</v>
      </c>
      <c r="BE4" s="145"/>
      <c r="BF4" s="145"/>
      <c r="BG4" s="145"/>
      <c r="BH4" s="145"/>
      <c r="BI4" s="145"/>
      <c r="BJ4" s="145"/>
      <c r="BK4" s="145"/>
      <c r="BL4" s="145"/>
      <c r="BM4" s="145"/>
      <c r="BN4" s="145"/>
      <c r="BO4" s="146" t="s">
        <v>77</v>
      </c>
      <c r="BP4" s="147"/>
      <c r="BQ4" s="147"/>
      <c r="BR4" s="147"/>
      <c r="BS4" s="147"/>
      <c r="BT4" s="147"/>
      <c r="BU4" s="147"/>
      <c r="BV4" s="147"/>
      <c r="BW4" s="147"/>
      <c r="BX4" s="147"/>
      <c r="BY4" s="148"/>
      <c r="BZ4" s="145" t="s">
        <v>78</v>
      </c>
      <c r="CA4" s="145"/>
      <c r="CB4" s="145"/>
      <c r="CC4" s="145"/>
      <c r="CD4" s="145"/>
      <c r="CE4" s="145"/>
      <c r="CF4" s="145"/>
      <c r="CG4" s="145"/>
      <c r="CH4" s="145"/>
      <c r="CI4" s="145"/>
      <c r="CJ4" s="145"/>
      <c r="CK4" s="149" t="s">
        <v>79</v>
      </c>
      <c r="CL4" s="145"/>
      <c r="CM4" s="145"/>
      <c r="CN4" s="145"/>
      <c r="CO4" s="145"/>
      <c r="CP4" s="145"/>
      <c r="CQ4" s="145"/>
      <c r="CR4" s="145"/>
      <c r="CS4" s="145"/>
      <c r="CT4" s="145"/>
      <c r="CU4" s="145"/>
      <c r="CV4" s="145" t="s">
        <v>80</v>
      </c>
      <c r="CW4" s="145"/>
      <c r="CX4" s="145"/>
      <c r="CY4" s="145"/>
      <c r="CZ4" s="145"/>
      <c r="DA4" s="145"/>
      <c r="DB4" s="145"/>
      <c r="DC4" s="145"/>
      <c r="DD4" s="145"/>
      <c r="DE4" s="145"/>
      <c r="DF4" s="145"/>
      <c r="DG4" s="145" t="s">
        <v>81</v>
      </c>
      <c r="DH4" s="145"/>
      <c r="DI4" s="145"/>
      <c r="DJ4" s="145"/>
      <c r="DK4" s="145"/>
      <c r="DL4" s="145"/>
      <c r="DM4" s="145"/>
      <c r="DN4" s="145"/>
      <c r="DO4" s="145"/>
      <c r="DP4" s="145"/>
      <c r="DQ4" s="145"/>
      <c r="DR4" s="146" t="s">
        <v>82</v>
      </c>
      <c r="DS4" s="147"/>
      <c r="DT4" s="147"/>
      <c r="DU4" s="147"/>
      <c r="DV4" s="147"/>
      <c r="DW4" s="147"/>
      <c r="DX4" s="147"/>
      <c r="DY4" s="147"/>
      <c r="DZ4" s="147"/>
      <c r="EA4" s="147"/>
      <c r="EB4" s="148"/>
      <c r="EC4" s="145" t="s">
        <v>83</v>
      </c>
      <c r="ED4" s="145"/>
      <c r="EE4" s="145"/>
      <c r="EF4" s="145"/>
      <c r="EG4" s="145"/>
      <c r="EH4" s="145"/>
      <c r="EI4" s="145"/>
      <c r="EJ4" s="145"/>
      <c r="EK4" s="145"/>
      <c r="EL4" s="145"/>
      <c r="EM4" s="145"/>
      <c r="EN4" s="145" t="s">
        <v>84</v>
      </c>
      <c r="EO4" s="145"/>
      <c r="EP4" s="145"/>
      <c r="EQ4" s="145"/>
      <c r="ER4" s="145"/>
      <c r="ES4" s="145"/>
      <c r="ET4" s="145"/>
      <c r="EU4" s="145"/>
      <c r="EV4" s="145"/>
      <c r="EW4" s="145"/>
      <c r="EX4" s="145"/>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120</v>
      </c>
      <c r="AW5" s="61" t="s">
        <v>121</v>
      </c>
      <c r="AX5" s="61" t="s">
        <v>113</v>
      </c>
      <c r="AY5" s="61" t="s">
        <v>114</v>
      </c>
      <c r="AZ5" s="61" t="s">
        <v>115</v>
      </c>
      <c r="BA5" s="61" t="s">
        <v>116</v>
      </c>
      <c r="BB5" s="61" t="s">
        <v>117</v>
      </c>
      <c r="BC5" s="61" t="s">
        <v>118</v>
      </c>
      <c r="BD5" s="61" t="s">
        <v>122</v>
      </c>
      <c r="BE5" s="61" t="s">
        <v>109</v>
      </c>
      <c r="BF5" s="61" t="s">
        <v>110</v>
      </c>
      <c r="BG5" s="61" t="s">
        <v>120</v>
      </c>
      <c r="BH5" s="61" t="s">
        <v>112</v>
      </c>
      <c r="BI5" s="61" t="s">
        <v>113</v>
      </c>
      <c r="BJ5" s="61" t="s">
        <v>114</v>
      </c>
      <c r="BK5" s="61" t="s">
        <v>115</v>
      </c>
      <c r="BL5" s="61" t="s">
        <v>116</v>
      </c>
      <c r="BM5" s="61" t="s">
        <v>117</v>
      </c>
      <c r="BN5" s="61" t="s">
        <v>118</v>
      </c>
      <c r="BO5" s="61" t="s">
        <v>108</v>
      </c>
      <c r="BP5" s="61" t="s">
        <v>109</v>
      </c>
      <c r="BQ5" s="61" t="s">
        <v>123</v>
      </c>
      <c r="BR5" s="61" t="s">
        <v>120</v>
      </c>
      <c r="BS5" s="61" t="s">
        <v>112</v>
      </c>
      <c r="BT5" s="61" t="s">
        <v>113</v>
      </c>
      <c r="BU5" s="61" t="s">
        <v>114</v>
      </c>
      <c r="BV5" s="61" t="s">
        <v>115</v>
      </c>
      <c r="BW5" s="61" t="s">
        <v>116</v>
      </c>
      <c r="BX5" s="61" t="s">
        <v>117</v>
      </c>
      <c r="BY5" s="61" t="s">
        <v>118</v>
      </c>
      <c r="BZ5" s="61" t="s">
        <v>108</v>
      </c>
      <c r="CA5" s="61" t="s">
        <v>109</v>
      </c>
      <c r="CB5" s="61" t="s">
        <v>110</v>
      </c>
      <c r="CC5" s="61" t="s">
        <v>111</v>
      </c>
      <c r="CD5" s="61" t="s">
        <v>112</v>
      </c>
      <c r="CE5" s="61" t="s">
        <v>113</v>
      </c>
      <c r="CF5" s="61" t="s">
        <v>114</v>
      </c>
      <c r="CG5" s="61" t="s">
        <v>115</v>
      </c>
      <c r="CH5" s="61" t="s">
        <v>116</v>
      </c>
      <c r="CI5" s="61" t="s">
        <v>117</v>
      </c>
      <c r="CJ5" s="61" t="s">
        <v>118</v>
      </c>
      <c r="CK5" s="61" t="s">
        <v>108</v>
      </c>
      <c r="CL5" s="61" t="s">
        <v>119</v>
      </c>
      <c r="CM5" s="61" t="s">
        <v>110</v>
      </c>
      <c r="CN5" s="61" t="s">
        <v>120</v>
      </c>
      <c r="CO5" s="61" t="s">
        <v>121</v>
      </c>
      <c r="CP5" s="61" t="s">
        <v>113</v>
      </c>
      <c r="CQ5" s="61" t="s">
        <v>114</v>
      </c>
      <c r="CR5" s="61" t="s">
        <v>115</v>
      </c>
      <c r="CS5" s="61" t="s">
        <v>116</v>
      </c>
      <c r="CT5" s="61" t="s">
        <v>117</v>
      </c>
      <c r="CU5" s="61" t="s">
        <v>118</v>
      </c>
      <c r="CV5" s="61" t="s">
        <v>108</v>
      </c>
      <c r="CW5" s="61" t="s">
        <v>119</v>
      </c>
      <c r="CX5" s="61" t="s">
        <v>123</v>
      </c>
      <c r="CY5" s="61" t="s">
        <v>120</v>
      </c>
      <c r="CZ5" s="61" t="s">
        <v>112</v>
      </c>
      <c r="DA5" s="61" t="s">
        <v>113</v>
      </c>
      <c r="DB5" s="61" t="s">
        <v>114</v>
      </c>
      <c r="DC5" s="61" t="s">
        <v>115</v>
      </c>
      <c r="DD5" s="61" t="s">
        <v>116</v>
      </c>
      <c r="DE5" s="61" t="s">
        <v>117</v>
      </c>
      <c r="DF5" s="61" t="s">
        <v>118</v>
      </c>
      <c r="DG5" s="61" t="s">
        <v>122</v>
      </c>
      <c r="DH5" s="61" t="s">
        <v>119</v>
      </c>
      <c r="DI5" s="61" t="s">
        <v>110</v>
      </c>
      <c r="DJ5" s="61" t="s">
        <v>120</v>
      </c>
      <c r="DK5" s="61" t="s">
        <v>112</v>
      </c>
      <c r="DL5" s="61" t="s">
        <v>113</v>
      </c>
      <c r="DM5" s="61" t="s">
        <v>114</v>
      </c>
      <c r="DN5" s="61" t="s">
        <v>115</v>
      </c>
      <c r="DO5" s="61" t="s">
        <v>116</v>
      </c>
      <c r="DP5" s="61" t="s">
        <v>117</v>
      </c>
      <c r="DQ5" s="61" t="s">
        <v>118</v>
      </c>
      <c r="DR5" s="61" t="s">
        <v>108</v>
      </c>
      <c r="DS5" s="61" t="s">
        <v>109</v>
      </c>
      <c r="DT5" s="61" t="s">
        <v>123</v>
      </c>
      <c r="DU5" s="61" t="s">
        <v>111</v>
      </c>
      <c r="DV5" s="61" t="s">
        <v>121</v>
      </c>
      <c r="DW5" s="61" t="s">
        <v>113</v>
      </c>
      <c r="DX5" s="61" t="s">
        <v>114</v>
      </c>
      <c r="DY5" s="61" t="s">
        <v>115</v>
      </c>
      <c r="DZ5" s="61" t="s">
        <v>116</v>
      </c>
      <c r="EA5" s="61" t="s">
        <v>117</v>
      </c>
      <c r="EB5" s="61" t="s">
        <v>118</v>
      </c>
      <c r="EC5" s="61" t="s">
        <v>122</v>
      </c>
      <c r="ED5" s="61" t="s">
        <v>119</v>
      </c>
      <c r="EE5" s="61" t="s">
        <v>123</v>
      </c>
      <c r="EF5" s="61" t="s">
        <v>111</v>
      </c>
      <c r="EG5" s="61" t="s">
        <v>112</v>
      </c>
      <c r="EH5" s="61" t="s">
        <v>113</v>
      </c>
      <c r="EI5" s="61" t="s">
        <v>114</v>
      </c>
      <c r="EJ5" s="61" t="s">
        <v>115</v>
      </c>
      <c r="EK5" s="61" t="s">
        <v>116</v>
      </c>
      <c r="EL5" s="61" t="s">
        <v>117</v>
      </c>
      <c r="EM5" s="61" t="s">
        <v>124</v>
      </c>
      <c r="EN5" s="61" t="s">
        <v>122</v>
      </c>
      <c r="EO5" s="61" t="s">
        <v>109</v>
      </c>
      <c r="EP5" s="61" t="s">
        <v>110</v>
      </c>
      <c r="EQ5" s="61" t="s">
        <v>120</v>
      </c>
      <c r="ER5" s="61" t="s">
        <v>112</v>
      </c>
      <c r="ES5" s="61" t="s">
        <v>113</v>
      </c>
      <c r="ET5" s="61" t="s">
        <v>114</v>
      </c>
      <c r="EU5" s="61" t="s">
        <v>115</v>
      </c>
      <c r="EV5" s="61" t="s">
        <v>116</v>
      </c>
      <c r="EW5" s="61" t="s">
        <v>117</v>
      </c>
      <c r="EX5" s="61" t="s">
        <v>118</v>
      </c>
    </row>
    <row r="6" spans="1:154" s="66" customFormat="1" x14ac:dyDescent="0.15">
      <c r="A6" s="47" t="s">
        <v>125</v>
      </c>
      <c r="B6" s="62">
        <f>B8</f>
        <v>2017</v>
      </c>
      <c r="C6" s="62">
        <f t="shared" ref="C6:M6" si="2">C8</f>
        <v>42056</v>
      </c>
      <c r="D6" s="62">
        <f t="shared" si="2"/>
        <v>46</v>
      </c>
      <c r="E6" s="62">
        <f t="shared" si="2"/>
        <v>6</v>
      </c>
      <c r="F6" s="62">
        <f t="shared" si="2"/>
        <v>0</v>
      </c>
      <c r="G6" s="62">
        <f t="shared" si="2"/>
        <v>1</v>
      </c>
      <c r="H6" s="150" t="str">
        <f>IF(H8&lt;&gt;I8,H8,"")&amp;IF(I8&lt;&gt;J8,I8,"")&amp;"　"&amp;J8</f>
        <v>宮城県気仙沼市　気仙沼市立病院</v>
      </c>
      <c r="I6" s="151"/>
      <c r="J6" s="152"/>
      <c r="K6" s="62" t="str">
        <f t="shared" si="2"/>
        <v>当然財務</v>
      </c>
      <c r="L6" s="62" t="str">
        <f t="shared" si="2"/>
        <v>病院事業</v>
      </c>
      <c r="M6" s="62" t="str">
        <f t="shared" si="2"/>
        <v>一般病院</v>
      </c>
      <c r="N6" s="62" t="str">
        <f>N8</f>
        <v>300床以上～400床未満</v>
      </c>
      <c r="O6" s="62" t="str">
        <f>O8</f>
        <v>非設置</v>
      </c>
      <c r="P6" s="62" t="str">
        <f>P8</f>
        <v>直営</v>
      </c>
      <c r="Q6" s="63">
        <f t="shared" ref="Q6:AG6" si="3">Q8</f>
        <v>18</v>
      </c>
      <c r="R6" s="62" t="str">
        <f t="shared" si="3"/>
        <v>-</v>
      </c>
      <c r="S6" s="62" t="str">
        <f t="shared" si="3"/>
        <v>ド 透 I 未 訓 ガ</v>
      </c>
      <c r="T6" s="62" t="str">
        <f t="shared" si="3"/>
        <v>救 臨 感 災 輪</v>
      </c>
      <c r="U6" s="63">
        <f>U8</f>
        <v>64947</v>
      </c>
      <c r="V6" s="63">
        <f>V8</f>
        <v>26908</v>
      </c>
      <c r="W6" s="62" t="str">
        <f>W8</f>
        <v>非該当</v>
      </c>
      <c r="X6" s="62" t="str">
        <f t="shared" si="3"/>
        <v>１０：１</v>
      </c>
      <c r="Y6" s="63">
        <f t="shared" si="3"/>
        <v>336</v>
      </c>
      <c r="Z6" s="63" t="str">
        <f t="shared" si="3"/>
        <v>-</v>
      </c>
      <c r="AA6" s="63" t="str">
        <f t="shared" si="3"/>
        <v>-</v>
      </c>
      <c r="AB6" s="63" t="str">
        <f t="shared" si="3"/>
        <v>-</v>
      </c>
      <c r="AC6" s="63">
        <f t="shared" si="3"/>
        <v>4</v>
      </c>
      <c r="AD6" s="63">
        <f t="shared" si="3"/>
        <v>340</v>
      </c>
      <c r="AE6" s="63">
        <f t="shared" si="3"/>
        <v>336</v>
      </c>
      <c r="AF6" s="63" t="str">
        <f t="shared" si="3"/>
        <v>-</v>
      </c>
      <c r="AG6" s="63">
        <f t="shared" si="3"/>
        <v>336</v>
      </c>
      <c r="AH6" s="64">
        <f>IF(AH8="-",NA(),AH8)</f>
        <v>93.9</v>
      </c>
      <c r="AI6" s="64">
        <f t="shared" ref="AI6:AQ6" si="4">IF(AI8="-",NA(),AI8)</f>
        <v>90.8</v>
      </c>
      <c r="AJ6" s="64">
        <f t="shared" si="4"/>
        <v>95.5</v>
      </c>
      <c r="AK6" s="64">
        <f t="shared" si="4"/>
        <v>92.3</v>
      </c>
      <c r="AL6" s="64">
        <f t="shared" si="4"/>
        <v>88.6</v>
      </c>
      <c r="AM6" s="64">
        <f t="shared" si="4"/>
        <v>100.4</v>
      </c>
      <c r="AN6" s="64">
        <f t="shared" si="4"/>
        <v>99.7</v>
      </c>
      <c r="AO6" s="64">
        <f t="shared" si="4"/>
        <v>98.8</v>
      </c>
      <c r="AP6" s="64">
        <f t="shared" si="4"/>
        <v>98.5</v>
      </c>
      <c r="AQ6" s="64">
        <f t="shared" si="4"/>
        <v>97</v>
      </c>
      <c r="AR6" s="64" t="str">
        <f>IF(AR8="-","【-】","【"&amp;SUBSTITUTE(TEXT(AR8,"#,##0.0"),"-","△")&amp;"】")</f>
        <v>【98.5】</v>
      </c>
      <c r="AS6" s="64">
        <f>IF(AS8="-",NA(),AS8)</f>
        <v>90.3</v>
      </c>
      <c r="AT6" s="64">
        <f t="shared" ref="AT6:BB6" si="5">IF(AT8="-",NA(),AT8)</f>
        <v>87</v>
      </c>
      <c r="AU6" s="64">
        <f t="shared" si="5"/>
        <v>92.1</v>
      </c>
      <c r="AV6" s="64">
        <f t="shared" si="5"/>
        <v>88.9</v>
      </c>
      <c r="AW6" s="64">
        <f t="shared" si="5"/>
        <v>85.1</v>
      </c>
      <c r="AX6" s="64">
        <f t="shared" si="5"/>
        <v>95.4</v>
      </c>
      <c r="AY6" s="64">
        <f t="shared" si="5"/>
        <v>93.6</v>
      </c>
      <c r="AZ6" s="64">
        <f t="shared" si="5"/>
        <v>91.8</v>
      </c>
      <c r="BA6" s="64">
        <f t="shared" si="5"/>
        <v>91.6</v>
      </c>
      <c r="BB6" s="64">
        <f t="shared" si="5"/>
        <v>89.6</v>
      </c>
      <c r="BC6" s="64" t="str">
        <f>IF(BC8="-","【-】","【"&amp;SUBSTITUTE(TEXT(BC8,"#,##0.0"),"-","△")&amp;"】")</f>
        <v>【89.7】</v>
      </c>
      <c r="BD6" s="64">
        <f>IF(BD8="-",NA(),BD8)</f>
        <v>76.099999999999994</v>
      </c>
      <c r="BE6" s="64">
        <f t="shared" ref="BE6:BM6" si="6">IF(BE8="-",NA(),BE8)</f>
        <v>91.7</v>
      </c>
      <c r="BF6" s="64">
        <f t="shared" si="6"/>
        <v>90</v>
      </c>
      <c r="BG6" s="64">
        <f t="shared" si="6"/>
        <v>102.5</v>
      </c>
      <c r="BH6" s="64">
        <f t="shared" si="6"/>
        <v>118.8</v>
      </c>
      <c r="BI6" s="64">
        <f t="shared" si="6"/>
        <v>52.1</v>
      </c>
      <c r="BJ6" s="64">
        <f t="shared" si="6"/>
        <v>45.6</v>
      </c>
      <c r="BK6" s="64">
        <f t="shared" si="6"/>
        <v>38.1</v>
      </c>
      <c r="BL6" s="64">
        <f t="shared" si="6"/>
        <v>42.9</v>
      </c>
      <c r="BM6" s="64">
        <f t="shared" si="6"/>
        <v>80.7</v>
      </c>
      <c r="BN6" s="64" t="str">
        <f>IF(BN8="-","【-】","【"&amp;SUBSTITUTE(TEXT(BN8,"#,##0.0"),"-","△")&amp;"】")</f>
        <v>【64.7】</v>
      </c>
      <c r="BO6" s="64">
        <f>IF(BO8="-",NA(),BO8)</f>
        <v>62.5</v>
      </c>
      <c r="BP6" s="64">
        <f t="shared" ref="BP6:BX6" si="7">IF(BP8="-",NA(),BP8)</f>
        <v>65.599999999999994</v>
      </c>
      <c r="BQ6" s="64">
        <f t="shared" si="7"/>
        <v>67.2</v>
      </c>
      <c r="BR6" s="64">
        <f t="shared" si="7"/>
        <v>62.7</v>
      </c>
      <c r="BS6" s="64">
        <f t="shared" si="7"/>
        <v>64.599999999999994</v>
      </c>
      <c r="BT6" s="64">
        <f t="shared" si="7"/>
        <v>76</v>
      </c>
      <c r="BU6" s="64">
        <f t="shared" si="7"/>
        <v>76.099999999999994</v>
      </c>
      <c r="BV6" s="64">
        <f t="shared" si="7"/>
        <v>75.7</v>
      </c>
      <c r="BW6" s="64">
        <f t="shared" si="7"/>
        <v>76.099999999999994</v>
      </c>
      <c r="BX6" s="64">
        <f t="shared" si="7"/>
        <v>73.5</v>
      </c>
      <c r="BY6" s="64" t="str">
        <f>IF(BY8="-","【-】","【"&amp;SUBSTITUTE(TEXT(BY8,"#,##0.0"),"-","△")&amp;"】")</f>
        <v>【74.8】</v>
      </c>
      <c r="BZ6" s="65">
        <f>IF(BZ8="-",NA(),BZ8)</f>
        <v>41882</v>
      </c>
      <c r="CA6" s="65">
        <f t="shared" ref="CA6:CI6" si="8">IF(CA8="-",NA(),CA8)</f>
        <v>42343</v>
      </c>
      <c r="CB6" s="65">
        <f t="shared" si="8"/>
        <v>43443</v>
      </c>
      <c r="CC6" s="65">
        <f t="shared" si="8"/>
        <v>45392</v>
      </c>
      <c r="CD6" s="65">
        <f t="shared" si="8"/>
        <v>45769</v>
      </c>
      <c r="CE6" s="65">
        <f t="shared" si="8"/>
        <v>51813</v>
      </c>
      <c r="CF6" s="65">
        <f t="shared" si="8"/>
        <v>53447</v>
      </c>
      <c r="CG6" s="65">
        <f t="shared" si="8"/>
        <v>54464</v>
      </c>
      <c r="CH6" s="65">
        <f t="shared" si="8"/>
        <v>55265</v>
      </c>
      <c r="CI6" s="65">
        <f t="shared" si="8"/>
        <v>50958</v>
      </c>
      <c r="CJ6" s="64" t="str">
        <f>IF(CJ8="-","【-】","【"&amp;SUBSTITUTE(TEXT(CJ8,"#,##0"),"-","△")&amp;"】")</f>
        <v>【50,718】</v>
      </c>
      <c r="CK6" s="65">
        <f>IF(CK8="-",NA(),CK8)</f>
        <v>10958</v>
      </c>
      <c r="CL6" s="65">
        <f t="shared" ref="CL6:CT6" si="9">IF(CL8="-",NA(),CL8)</f>
        <v>10672</v>
      </c>
      <c r="CM6" s="65">
        <f t="shared" si="9"/>
        <v>12146</v>
      </c>
      <c r="CN6" s="65">
        <f t="shared" si="9"/>
        <v>12043</v>
      </c>
      <c r="CO6" s="65">
        <f t="shared" si="9"/>
        <v>12603</v>
      </c>
      <c r="CP6" s="65">
        <f t="shared" si="9"/>
        <v>12424</v>
      </c>
      <c r="CQ6" s="65">
        <f t="shared" si="9"/>
        <v>13027</v>
      </c>
      <c r="CR6" s="65">
        <f t="shared" si="9"/>
        <v>13969</v>
      </c>
      <c r="CS6" s="65">
        <f t="shared" si="9"/>
        <v>14455</v>
      </c>
      <c r="CT6" s="65">
        <f t="shared" si="9"/>
        <v>13792</v>
      </c>
      <c r="CU6" s="64" t="str">
        <f>IF(CU8="-","【-】","【"&amp;SUBSTITUTE(TEXT(CU8,"#,##0"),"-","△")&amp;"】")</f>
        <v>【14,202】</v>
      </c>
      <c r="CV6" s="64">
        <f>IF(CV8="-",NA(),CV8)</f>
        <v>51.5</v>
      </c>
      <c r="CW6" s="64">
        <f t="shared" ref="CW6:DE6" si="10">IF(CW8="-",NA(),CW8)</f>
        <v>55.5</v>
      </c>
      <c r="CX6" s="64">
        <f t="shared" si="10"/>
        <v>49.7</v>
      </c>
      <c r="CY6" s="64">
        <f t="shared" si="10"/>
        <v>51.5</v>
      </c>
      <c r="CZ6" s="64">
        <f t="shared" si="10"/>
        <v>53.6</v>
      </c>
      <c r="DA6" s="64">
        <f t="shared" si="10"/>
        <v>52.5</v>
      </c>
      <c r="DB6" s="64">
        <f t="shared" si="10"/>
        <v>52.6</v>
      </c>
      <c r="DC6" s="64">
        <f t="shared" si="10"/>
        <v>53.2</v>
      </c>
      <c r="DD6" s="64">
        <f t="shared" si="10"/>
        <v>54.1</v>
      </c>
      <c r="DE6" s="64">
        <f t="shared" si="10"/>
        <v>56.1</v>
      </c>
      <c r="DF6" s="64" t="str">
        <f>IF(DF8="-","【-】","【"&amp;SUBSTITUTE(TEXT(DF8,"#,##0.0"),"-","△")&amp;"】")</f>
        <v>【55.0】</v>
      </c>
      <c r="DG6" s="64">
        <f>IF(DG8="-",NA(),DG8)</f>
        <v>24.7</v>
      </c>
      <c r="DH6" s="64">
        <f t="shared" ref="DH6:DP6" si="11">IF(DH8="-",NA(),DH8)</f>
        <v>22.3</v>
      </c>
      <c r="DI6" s="64">
        <f t="shared" si="11"/>
        <v>23.4</v>
      </c>
      <c r="DJ6" s="64">
        <f t="shared" si="11"/>
        <v>23.9</v>
      </c>
      <c r="DK6" s="64">
        <f t="shared" si="11"/>
        <v>24.7</v>
      </c>
      <c r="DL6" s="64">
        <f t="shared" si="11"/>
        <v>24.3</v>
      </c>
      <c r="DM6" s="64">
        <f t="shared" si="11"/>
        <v>24.2</v>
      </c>
      <c r="DN6" s="64">
        <f t="shared" si="11"/>
        <v>25.3</v>
      </c>
      <c r="DO6" s="64">
        <f t="shared" si="11"/>
        <v>25.2</v>
      </c>
      <c r="DP6" s="64">
        <f t="shared" si="11"/>
        <v>23.9</v>
      </c>
      <c r="DQ6" s="64" t="str">
        <f>IF(DQ8="-","【-】","【"&amp;SUBSTITUTE(TEXT(DQ8,"#,##0.0"),"-","△")&amp;"】")</f>
        <v>【24.3】</v>
      </c>
      <c r="DR6" s="64">
        <f>IF(DR8="-",NA(),DR8)</f>
        <v>66.599999999999994</v>
      </c>
      <c r="DS6" s="64">
        <f t="shared" ref="DS6:EA6" si="12">IF(DS8="-",NA(),DS8)</f>
        <v>69.5</v>
      </c>
      <c r="DT6" s="64">
        <f t="shared" si="12"/>
        <v>73</v>
      </c>
      <c r="DU6" s="64">
        <f t="shared" si="12"/>
        <v>75.900000000000006</v>
      </c>
      <c r="DV6" s="64">
        <f t="shared" si="12"/>
        <v>28.5</v>
      </c>
      <c r="DW6" s="64">
        <f t="shared" si="12"/>
        <v>47.3</v>
      </c>
      <c r="DX6" s="64">
        <f t="shared" si="12"/>
        <v>48.4</v>
      </c>
      <c r="DY6" s="64">
        <f t="shared" si="12"/>
        <v>48.7</v>
      </c>
      <c r="DZ6" s="64">
        <f t="shared" si="12"/>
        <v>52.5</v>
      </c>
      <c r="EA6" s="64">
        <f t="shared" si="12"/>
        <v>50.9</v>
      </c>
      <c r="EB6" s="64" t="str">
        <f>IF(EB8="-","【-】","【"&amp;SUBSTITUTE(TEXT(EB8,"#,##0.0"),"-","△")&amp;"】")</f>
        <v>【51.6】</v>
      </c>
      <c r="EC6" s="64">
        <f>IF(EC8="-",NA(),EC8)</f>
        <v>55.9</v>
      </c>
      <c r="ED6" s="64">
        <f t="shared" ref="ED6:EL6" si="13">IF(ED8="-",NA(),ED8)</f>
        <v>60.8</v>
      </c>
      <c r="EE6" s="64">
        <f t="shared" si="13"/>
        <v>67.2</v>
      </c>
      <c r="EF6" s="64">
        <f t="shared" si="13"/>
        <v>72.7</v>
      </c>
      <c r="EG6" s="64">
        <f t="shared" si="13"/>
        <v>38.799999999999997</v>
      </c>
      <c r="EH6" s="64">
        <f t="shared" si="13"/>
        <v>60</v>
      </c>
      <c r="EI6" s="64">
        <f t="shared" si="13"/>
        <v>62.3</v>
      </c>
      <c r="EJ6" s="64">
        <f t="shared" si="13"/>
        <v>61.7</v>
      </c>
      <c r="EK6" s="64">
        <f t="shared" si="13"/>
        <v>66.099999999999994</v>
      </c>
      <c r="EL6" s="64">
        <f t="shared" si="13"/>
        <v>66.8</v>
      </c>
      <c r="EM6" s="64" t="str">
        <f>IF(EM8="-","【-】","【"&amp;SUBSTITUTE(TEXT(EM8,"#,##0.0"),"-","△")&amp;"】")</f>
        <v>【67.6】</v>
      </c>
      <c r="EN6" s="65">
        <f>IF(EN8="-",NA(),EN8)</f>
        <v>26356184</v>
      </c>
      <c r="EO6" s="65">
        <f t="shared" ref="EO6:EW6" si="14">IF(EO8="-",NA(),EO8)</f>
        <v>29400475</v>
      </c>
      <c r="EP6" s="65">
        <f t="shared" si="14"/>
        <v>29501045</v>
      </c>
      <c r="EQ6" s="65">
        <f t="shared" si="14"/>
        <v>29354537</v>
      </c>
      <c r="ER6" s="65">
        <f t="shared" si="14"/>
        <v>92341553</v>
      </c>
      <c r="ES6" s="65">
        <f t="shared" si="14"/>
        <v>40361969</v>
      </c>
      <c r="ET6" s="65">
        <f t="shared" si="14"/>
        <v>42112933</v>
      </c>
      <c r="EU6" s="65">
        <f t="shared" si="14"/>
        <v>43764424</v>
      </c>
      <c r="EV6" s="65">
        <f t="shared" si="14"/>
        <v>44446754</v>
      </c>
      <c r="EW6" s="65">
        <f t="shared" si="14"/>
        <v>47082778</v>
      </c>
      <c r="EX6" s="65" t="str">
        <f>IF(EX8="-","【-】","【"&amp;SUBSTITUTE(TEXT(EX8,"#,##0"),"-","△")&amp;"】")</f>
        <v>【45,442,498】</v>
      </c>
    </row>
    <row r="7" spans="1:154" s="66" customFormat="1" x14ac:dyDescent="0.15">
      <c r="A7" s="47" t="s">
        <v>126</v>
      </c>
      <c r="B7" s="62">
        <f t="shared" ref="B7:AG7" si="15">B8</f>
        <v>2017</v>
      </c>
      <c r="C7" s="62">
        <f t="shared" si="15"/>
        <v>42056</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直営</v>
      </c>
      <c r="Q7" s="63">
        <f t="shared" si="15"/>
        <v>18</v>
      </c>
      <c r="R7" s="62" t="str">
        <f t="shared" si="15"/>
        <v>-</v>
      </c>
      <c r="S7" s="62" t="str">
        <f t="shared" si="15"/>
        <v>ド 透 I 未 訓 ガ</v>
      </c>
      <c r="T7" s="62" t="str">
        <f t="shared" si="15"/>
        <v>救 臨 感 災 輪</v>
      </c>
      <c r="U7" s="63">
        <f>U8</f>
        <v>64947</v>
      </c>
      <c r="V7" s="63">
        <f>V8</f>
        <v>26908</v>
      </c>
      <c r="W7" s="62" t="str">
        <f>W8</f>
        <v>非該当</v>
      </c>
      <c r="X7" s="62" t="str">
        <f t="shared" si="15"/>
        <v>１０：１</v>
      </c>
      <c r="Y7" s="63">
        <f t="shared" si="15"/>
        <v>336</v>
      </c>
      <c r="Z7" s="63" t="str">
        <f t="shared" si="15"/>
        <v>-</v>
      </c>
      <c r="AA7" s="63" t="str">
        <f t="shared" si="15"/>
        <v>-</v>
      </c>
      <c r="AB7" s="63" t="str">
        <f t="shared" si="15"/>
        <v>-</v>
      </c>
      <c r="AC7" s="63">
        <f t="shared" si="15"/>
        <v>4</v>
      </c>
      <c r="AD7" s="63">
        <f t="shared" si="15"/>
        <v>340</v>
      </c>
      <c r="AE7" s="63">
        <f t="shared" si="15"/>
        <v>336</v>
      </c>
      <c r="AF7" s="63" t="str">
        <f t="shared" si="15"/>
        <v>-</v>
      </c>
      <c r="AG7" s="63">
        <f t="shared" si="15"/>
        <v>336</v>
      </c>
      <c r="AH7" s="64">
        <f>AH8</f>
        <v>93.9</v>
      </c>
      <c r="AI7" s="64">
        <f t="shared" ref="AI7:AQ7" si="16">AI8</f>
        <v>90.8</v>
      </c>
      <c r="AJ7" s="64">
        <f t="shared" si="16"/>
        <v>95.5</v>
      </c>
      <c r="AK7" s="64">
        <f t="shared" si="16"/>
        <v>92.3</v>
      </c>
      <c r="AL7" s="64">
        <f t="shared" si="16"/>
        <v>88.6</v>
      </c>
      <c r="AM7" s="64">
        <f t="shared" si="16"/>
        <v>100.4</v>
      </c>
      <c r="AN7" s="64">
        <f t="shared" si="16"/>
        <v>99.7</v>
      </c>
      <c r="AO7" s="64">
        <f t="shared" si="16"/>
        <v>98.8</v>
      </c>
      <c r="AP7" s="64">
        <f t="shared" si="16"/>
        <v>98.5</v>
      </c>
      <c r="AQ7" s="64">
        <f t="shared" si="16"/>
        <v>97</v>
      </c>
      <c r="AR7" s="64"/>
      <c r="AS7" s="64">
        <f>AS8</f>
        <v>90.3</v>
      </c>
      <c r="AT7" s="64">
        <f t="shared" ref="AT7:BB7" si="17">AT8</f>
        <v>87</v>
      </c>
      <c r="AU7" s="64">
        <f t="shared" si="17"/>
        <v>92.1</v>
      </c>
      <c r="AV7" s="64">
        <f t="shared" si="17"/>
        <v>88.9</v>
      </c>
      <c r="AW7" s="64">
        <f t="shared" si="17"/>
        <v>85.1</v>
      </c>
      <c r="AX7" s="64">
        <f t="shared" si="17"/>
        <v>95.4</v>
      </c>
      <c r="AY7" s="64">
        <f t="shared" si="17"/>
        <v>93.6</v>
      </c>
      <c r="AZ7" s="64">
        <f t="shared" si="17"/>
        <v>91.8</v>
      </c>
      <c r="BA7" s="64">
        <f t="shared" si="17"/>
        <v>91.6</v>
      </c>
      <c r="BB7" s="64">
        <f t="shared" si="17"/>
        <v>89.6</v>
      </c>
      <c r="BC7" s="64"/>
      <c r="BD7" s="64">
        <f>BD8</f>
        <v>76.099999999999994</v>
      </c>
      <c r="BE7" s="64">
        <f t="shared" ref="BE7:BM7" si="18">BE8</f>
        <v>91.7</v>
      </c>
      <c r="BF7" s="64">
        <f t="shared" si="18"/>
        <v>90</v>
      </c>
      <c r="BG7" s="64">
        <f t="shared" si="18"/>
        <v>102.5</v>
      </c>
      <c r="BH7" s="64">
        <f t="shared" si="18"/>
        <v>118.8</v>
      </c>
      <c r="BI7" s="64">
        <f t="shared" si="18"/>
        <v>52.1</v>
      </c>
      <c r="BJ7" s="64">
        <f t="shared" si="18"/>
        <v>45.6</v>
      </c>
      <c r="BK7" s="64">
        <f t="shared" si="18"/>
        <v>38.1</v>
      </c>
      <c r="BL7" s="64">
        <f t="shared" si="18"/>
        <v>42.9</v>
      </c>
      <c r="BM7" s="64">
        <f t="shared" si="18"/>
        <v>80.7</v>
      </c>
      <c r="BN7" s="64"/>
      <c r="BO7" s="64">
        <f>BO8</f>
        <v>62.5</v>
      </c>
      <c r="BP7" s="64">
        <f t="shared" ref="BP7:BX7" si="19">BP8</f>
        <v>65.599999999999994</v>
      </c>
      <c r="BQ7" s="64">
        <f t="shared" si="19"/>
        <v>67.2</v>
      </c>
      <c r="BR7" s="64">
        <f t="shared" si="19"/>
        <v>62.7</v>
      </c>
      <c r="BS7" s="64">
        <f t="shared" si="19"/>
        <v>64.599999999999994</v>
      </c>
      <c r="BT7" s="64">
        <f t="shared" si="19"/>
        <v>76</v>
      </c>
      <c r="BU7" s="64">
        <f t="shared" si="19"/>
        <v>76.099999999999994</v>
      </c>
      <c r="BV7" s="64">
        <f t="shared" si="19"/>
        <v>75.7</v>
      </c>
      <c r="BW7" s="64">
        <f t="shared" si="19"/>
        <v>76.099999999999994</v>
      </c>
      <c r="BX7" s="64">
        <f t="shared" si="19"/>
        <v>73.5</v>
      </c>
      <c r="BY7" s="64"/>
      <c r="BZ7" s="65">
        <f>BZ8</f>
        <v>41882</v>
      </c>
      <c r="CA7" s="65">
        <f t="shared" ref="CA7:CI7" si="20">CA8</f>
        <v>42343</v>
      </c>
      <c r="CB7" s="65">
        <f t="shared" si="20"/>
        <v>43443</v>
      </c>
      <c r="CC7" s="65">
        <f t="shared" si="20"/>
        <v>45392</v>
      </c>
      <c r="CD7" s="65">
        <f t="shared" si="20"/>
        <v>45769</v>
      </c>
      <c r="CE7" s="65">
        <f t="shared" si="20"/>
        <v>51813</v>
      </c>
      <c r="CF7" s="65">
        <f t="shared" si="20"/>
        <v>53447</v>
      </c>
      <c r="CG7" s="65">
        <f t="shared" si="20"/>
        <v>54464</v>
      </c>
      <c r="CH7" s="65">
        <f t="shared" si="20"/>
        <v>55265</v>
      </c>
      <c r="CI7" s="65">
        <f t="shared" si="20"/>
        <v>50958</v>
      </c>
      <c r="CJ7" s="64"/>
      <c r="CK7" s="65">
        <f>CK8</f>
        <v>10958</v>
      </c>
      <c r="CL7" s="65">
        <f t="shared" ref="CL7:CT7" si="21">CL8</f>
        <v>10672</v>
      </c>
      <c r="CM7" s="65">
        <f t="shared" si="21"/>
        <v>12146</v>
      </c>
      <c r="CN7" s="65">
        <f t="shared" si="21"/>
        <v>12043</v>
      </c>
      <c r="CO7" s="65">
        <f t="shared" si="21"/>
        <v>12603</v>
      </c>
      <c r="CP7" s="65">
        <f t="shared" si="21"/>
        <v>12424</v>
      </c>
      <c r="CQ7" s="65">
        <f t="shared" si="21"/>
        <v>13027</v>
      </c>
      <c r="CR7" s="65">
        <f t="shared" si="21"/>
        <v>13969</v>
      </c>
      <c r="CS7" s="65">
        <f t="shared" si="21"/>
        <v>14455</v>
      </c>
      <c r="CT7" s="65">
        <f t="shared" si="21"/>
        <v>13792</v>
      </c>
      <c r="CU7" s="64"/>
      <c r="CV7" s="64">
        <f>CV8</f>
        <v>51.5</v>
      </c>
      <c r="CW7" s="64">
        <f t="shared" ref="CW7:DE7" si="22">CW8</f>
        <v>55.5</v>
      </c>
      <c r="CX7" s="64">
        <f t="shared" si="22"/>
        <v>49.7</v>
      </c>
      <c r="CY7" s="64">
        <f t="shared" si="22"/>
        <v>51.5</v>
      </c>
      <c r="CZ7" s="64">
        <f t="shared" si="22"/>
        <v>53.6</v>
      </c>
      <c r="DA7" s="64">
        <f t="shared" si="22"/>
        <v>52.5</v>
      </c>
      <c r="DB7" s="64">
        <f t="shared" si="22"/>
        <v>52.6</v>
      </c>
      <c r="DC7" s="64">
        <f t="shared" si="22"/>
        <v>53.2</v>
      </c>
      <c r="DD7" s="64">
        <f t="shared" si="22"/>
        <v>54.1</v>
      </c>
      <c r="DE7" s="64">
        <f t="shared" si="22"/>
        <v>56.1</v>
      </c>
      <c r="DF7" s="64"/>
      <c r="DG7" s="64">
        <f>DG8</f>
        <v>24.7</v>
      </c>
      <c r="DH7" s="64">
        <f t="shared" ref="DH7:DP7" si="23">DH8</f>
        <v>22.3</v>
      </c>
      <c r="DI7" s="64">
        <f t="shared" si="23"/>
        <v>23.4</v>
      </c>
      <c r="DJ7" s="64">
        <f t="shared" si="23"/>
        <v>23.9</v>
      </c>
      <c r="DK7" s="64">
        <f t="shared" si="23"/>
        <v>24.7</v>
      </c>
      <c r="DL7" s="64">
        <f t="shared" si="23"/>
        <v>24.3</v>
      </c>
      <c r="DM7" s="64">
        <f t="shared" si="23"/>
        <v>24.2</v>
      </c>
      <c r="DN7" s="64">
        <f t="shared" si="23"/>
        <v>25.3</v>
      </c>
      <c r="DO7" s="64">
        <f t="shared" si="23"/>
        <v>25.2</v>
      </c>
      <c r="DP7" s="64">
        <f t="shared" si="23"/>
        <v>23.9</v>
      </c>
      <c r="DQ7" s="64"/>
      <c r="DR7" s="64">
        <f>DR8</f>
        <v>66.599999999999994</v>
      </c>
      <c r="DS7" s="64">
        <f t="shared" ref="DS7:EA7" si="24">DS8</f>
        <v>69.5</v>
      </c>
      <c r="DT7" s="64">
        <f t="shared" si="24"/>
        <v>73</v>
      </c>
      <c r="DU7" s="64">
        <f t="shared" si="24"/>
        <v>75.900000000000006</v>
      </c>
      <c r="DV7" s="64">
        <f t="shared" si="24"/>
        <v>28.5</v>
      </c>
      <c r="DW7" s="64">
        <f t="shared" si="24"/>
        <v>47.3</v>
      </c>
      <c r="DX7" s="64">
        <f t="shared" si="24"/>
        <v>48.4</v>
      </c>
      <c r="DY7" s="64">
        <f t="shared" si="24"/>
        <v>48.7</v>
      </c>
      <c r="DZ7" s="64">
        <f t="shared" si="24"/>
        <v>52.5</v>
      </c>
      <c r="EA7" s="64">
        <f t="shared" si="24"/>
        <v>50.9</v>
      </c>
      <c r="EB7" s="64"/>
      <c r="EC7" s="64">
        <f>EC8</f>
        <v>55.9</v>
      </c>
      <c r="ED7" s="64">
        <f t="shared" ref="ED7:EL7" si="25">ED8</f>
        <v>60.8</v>
      </c>
      <c r="EE7" s="64">
        <f t="shared" si="25"/>
        <v>67.2</v>
      </c>
      <c r="EF7" s="64">
        <f t="shared" si="25"/>
        <v>72.7</v>
      </c>
      <c r="EG7" s="64">
        <f t="shared" si="25"/>
        <v>38.799999999999997</v>
      </c>
      <c r="EH7" s="64">
        <f t="shared" si="25"/>
        <v>60</v>
      </c>
      <c r="EI7" s="64">
        <f t="shared" si="25"/>
        <v>62.3</v>
      </c>
      <c r="EJ7" s="64">
        <f t="shared" si="25"/>
        <v>61.7</v>
      </c>
      <c r="EK7" s="64">
        <f t="shared" si="25"/>
        <v>66.099999999999994</v>
      </c>
      <c r="EL7" s="64">
        <f t="shared" si="25"/>
        <v>66.8</v>
      </c>
      <c r="EM7" s="64"/>
      <c r="EN7" s="65">
        <f>EN8</f>
        <v>26356184</v>
      </c>
      <c r="EO7" s="65">
        <f t="shared" ref="EO7:EW7" si="26">EO8</f>
        <v>29400475</v>
      </c>
      <c r="EP7" s="65">
        <f t="shared" si="26"/>
        <v>29501045</v>
      </c>
      <c r="EQ7" s="65">
        <f t="shared" si="26"/>
        <v>29354537</v>
      </c>
      <c r="ER7" s="65">
        <f t="shared" si="26"/>
        <v>92341553</v>
      </c>
      <c r="ES7" s="65">
        <f t="shared" si="26"/>
        <v>40361969</v>
      </c>
      <c r="ET7" s="65">
        <f t="shared" si="26"/>
        <v>42112933</v>
      </c>
      <c r="EU7" s="65">
        <f t="shared" si="26"/>
        <v>43764424</v>
      </c>
      <c r="EV7" s="65">
        <f t="shared" si="26"/>
        <v>44446754</v>
      </c>
      <c r="EW7" s="65">
        <f t="shared" si="26"/>
        <v>47082778</v>
      </c>
      <c r="EX7" s="65"/>
    </row>
    <row r="8" spans="1:154" s="66" customFormat="1" x14ac:dyDescent="0.15">
      <c r="A8" s="47"/>
      <c r="B8" s="67">
        <v>2017</v>
      </c>
      <c r="C8" s="67">
        <v>42056</v>
      </c>
      <c r="D8" s="67">
        <v>46</v>
      </c>
      <c r="E8" s="67">
        <v>6</v>
      </c>
      <c r="F8" s="67">
        <v>0</v>
      </c>
      <c r="G8" s="67">
        <v>1</v>
      </c>
      <c r="H8" s="67" t="s">
        <v>127</v>
      </c>
      <c r="I8" s="67" t="s">
        <v>128</v>
      </c>
      <c r="J8" s="67" t="s">
        <v>129</v>
      </c>
      <c r="K8" s="67" t="s">
        <v>130</v>
      </c>
      <c r="L8" s="67" t="s">
        <v>131</v>
      </c>
      <c r="M8" s="67" t="s">
        <v>132</v>
      </c>
      <c r="N8" s="67" t="s">
        <v>133</v>
      </c>
      <c r="O8" s="67" t="s">
        <v>134</v>
      </c>
      <c r="P8" s="67" t="s">
        <v>135</v>
      </c>
      <c r="Q8" s="68">
        <v>18</v>
      </c>
      <c r="R8" s="67" t="s">
        <v>136</v>
      </c>
      <c r="S8" s="67" t="s">
        <v>137</v>
      </c>
      <c r="T8" s="67" t="s">
        <v>138</v>
      </c>
      <c r="U8" s="68">
        <v>64947</v>
      </c>
      <c r="V8" s="68">
        <v>26908</v>
      </c>
      <c r="W8" s="67" t="s">
        <v>139</v>
      </c>
      <c r="X8" s="69" t="s">
        <v>140</v>
      </c>
      <c r="Y8" s="68">
        <v>336</v>
      </c>
      <c r="Z8" s="68" t="s">
        <v>136</v>
      </c>
      <c r="AA8" s="68" t="s">
        <v>136</v>
      </c>
      <c r="AB8" s="68" t="s">
        <v>136</v>
      </c>
      <c r="AC8" s="68">
        <v>4</v>
      </c>
      <c r="AD8" s="68">
        <v>340</v>
      </c>
      <c r="AE8" s="68">
        <v>336</v>
      </c>
      <c r="AF8" s="68" t="s">
        <v>136</v>
      </c>
      <c r="AG8" s="68">
        <v>336</v>
      </c>
      <c r="AH8" s="70">
        <v>93.9</v>
      </c>
      <c r="AI8" s="70">
        <v>90.8</v>
      </c>
      <c r="AJ8" s="70">
        <v>95.5</v>
      </c>
      <c r="AK8" s="70">
        <v>92.3</v>
      </c>
      <c r="AL8" s="70">
        <v>88.6</v>
      </c>
      <c r="AM8" s="70">
        <v>100.4</v>
      </c>
      <c r="AN8" s="70">
        <v>99.7</v>
      </c>
      <c r="AO8" s="70">
        <v>98.8</v>
      </c>
      <c r="AP8" s="70">
        <v>98.5</v>
      </c>
      <c r="AQ8" s="70">
        <v>97</v>
      </c>
      <c r="AR8" s="70">
        <v>98.5</v>
      </c>
      <c r="AS8" s="70">
        <v>90.3</v>
      </c>
      <c r="AT8" s="70">
        <v>87</v>
      </c>
      <c r="AU8" s="70">
        <v>92.1</v>
      </c>
      <c r="AV8" s="70">
        <v>88.9</v>
      </c>
      <c r="AW8" s="70">
        <v>85.1</v>
      </c>
      <c r="AX8" s="70">
        <v>95.4</v>
      </c>
      <c r="AY8" s="70">
        <v>93.6</v>
      </c>
      <c r="AZ8" s="70">
        <v>91.8</v>
      </c>
      <c r="BA8" s="70">
        <v>91.6</v>
      </c>
      <c r="BB8" s="70">
        <v>89.6</v>
      </c>
      <c r="BC8" s="70">
        <v>89.7</v>
      </c>
      <c r="BD8" s="71">
        <v>76.099999999999994</v>
      </c>
      <c r="BE8" s="71">
        <v>91.7</v>
      </c>
      <c r="BF8" s="71">
        <v>90</v>
      </c>
      <c r="BG8" s="71">
        <v>102.5</v>
      </c>
      <c r="BH8" s="71">
        <v>118.8</v>
      </c>
      <c r="BI8" s="71">
        <v>52.1</v>
      </c>
      <c r="BJ8" s="71">
        <v>45.6</v>
      </c>
      <c r="BK8" s="71">
        <v>38.1</v>
      </c>
      <c r="BL8" s="71">
        <v>42.9</v>
      </c>
      <c r="BM8" s="71">
        <v>80.7</v>
      </c>
      <c r="BN8" s="71">
        <v>64.7</v>
      </c>
      <c r="BO8" s="70">
        <v>62.5</v>
      </c>
      <c r="BP8" s="70">
        <v>65.599999999999994</v>
      </c>
      <c r="BQ8" s="70">
        <v>67.2</v>
      </c>
      <c r="BR8" s="70">
        <v>62.7</v>
      </c>
      <c r="BS8" s="70">
        <v>64.599999999999994</v>
      </c>
      <c r="BT8" s="70">
        <v>76</v>
      </c>
      <c r="BU8" s="70">
        <v>76.099999999999994</v>
      </c>
      <c r="BV8" s="70">
        <v>75.7</v>
      </c>
      <c r="BW8" s="70">
        <v>76.099999999999994</v>
      </c>
      <c r="BX8" s="70">
        <v>73.5</v>
      </c>
      <c r="BY8" s="70">
        <v>74.8</v>
      </c>
      <c r="BZ8" s="71">
        <v>41882</v>
      </c>
      <c r="CA8" s="71">
        <v>42343</v>
      </c>
      <c r="CB8" s="71">
        <v>43443</v>
      </c>
      <c r="CC8" s="71">
        <v>45392</v>
      </c>
      <c r="CD8" s="71">
        <v>45769</v>
      </c>
      <c r="CE8" s="71">
        <v>51813</v>
      </c>
      <c r="CF8" s="71">
        <v>53447</v>
      </c>
      <c r="CG8" s="71">
        <v>54464</v>
      </c>
      <c r="CH8" s="71">
        <v>55265</v>
      </c>
      <c r="CI8" s="71">
        <v>50958</v>
      </c>
      <c r="CJ8" s="70">
        <v>50718</v>
      </c>
      <c r="CK8" s="71">
        <v>10958</v>
      </c>
      <c r="CL8" s="71">
        <v>10672</v>
      </c>
      <c r="CM8" s="71">
        <v>12146</v>
      </c>
      <c r="CN8" s="71">
        <v>12043</v>
      </c>
      <c r="CO8" s="71">
        <v>12603</v>
      </c>
      <c r="CP8" s="71">
        <v>12424</v>
      </c>
      <c r="CQ8" s="71">
        <v>13027</v>
      </c>
      <c r="CR8" s="71">
        <v>13969</v>
      </c>
      <c r="CS8" s="71">
        <v>14455</v>
      </c>
      <c r="CT8" s="71">
        <v>13792</v>
      </c>
      <c r="CU8" s="70">
        <v>14202</v>
      </c>
      <c r="CV8" s="71">
        <v>51.5</v>
      </c>
      <c r="CW8" s="71">
        <v>55.5</v>
      </c>
      <c r="CX8" s="71">
        <v>49.7</v>
      </c>
      <c r="CY8" s="71">
        <v>51.5</v>
      </c>
      <c r="CZ8" s="71">
        <v>53.6</v>
      </c>
      <c r="DA8" s="71">
        <v>52.5</v>
      </c>
      <c r="DB8" s="71">
        <v>52.6</v>
      </c>
      <c r="DC8" s="71">
        <v>53.2</v>
      </c>
      <c r="DD8" s="71">
        <v>54.1</v>
      </c>
      <c r="DE8" s="71">
        <v>56.1</v>
      </c>
      <c r="DF8" s="71">
        <v>55</v>
      </c>
      <c r="DG8" s="71">
        <v>24.7</v>
      </c>
      <c r="DH8" s="71">
        <v>22.3</v>
      </c>
      <c r="DI8" s="71">
        <v>23.4</v>
      </c>
      <c r="DJ8" s="71">
        <v>23.9</v>
      </c>
      <c r="DK8" s="71">
        <v>24.7</v>
      </c>
      <c r="DL8" s="71">
        <v>24.3</v>
      </c>
      <c r="DM8" s="71">
        <v>24.2</v>
      </c>
      <c r="DN8" s="71">
        <v>25.3</v>
      </c>
      <c r="DO8" s="71">
        <v>25.2</v>
      </c>
      <c r="DP8" s="71">
        <v>23.9</v>
      </c>
      <c r="DQ8" s="71">
        <v>24.3</v>
      </c>
      <c r="DR8" s="70">
        <v>66.599999999999994</v>
      </c>
      <c r="DS8" s="70">
        <v>69.5</v>
      </c>
      <c r="DT8" s="70">
        <v>73</v>
      </c>
      <c r="DU8" s="70">
        <v>75.900000000000006</v>
      </c>
      <c r="DV8" s="70">
        <v>28.5</v>
      </c>
      <c r="DW8" s="70">
        <v>47.3</v>
      </c>
      <c r="DX8" s="70">
        <v>48.4</v>
      </c>
      <c r="DY8" s="70">
        <v>48.7</v>
      </c>
      <c r="DZ8" s="70">
        <v>52.5</v>
      </c>
      <c r="EA8" s="70">
        <v>50.9</v>
      </c>
      <c r="EB8" s="70">
        <v>51.6</v>
      </c>
      <c r="EC8" s="70">
        <v>55.9</v>
      </c>
      <c r="ED8" s="70">
        <v>60.8</v>
      </c>
      <c r="EE8" s="70">
        <v>67.2</v>
      </c>
      <c r="EF8" s="70">
        <v>72.7</v>
      </c>
      <c r="EG8" s="70">
        <v>38.799999999999997</v>
      </c>
      <c r="EH8" s="70">
        <v>60</v>
      </c>
      <c r="EI8" s="70">
        <v>62.3</v>
      </c>
      <c r="EJ8" s="70">
        <v>61.7</v>
      </c>
      <c r="EK8" s="70">
        <v>66.099999999999994</v>
      </c>
      <c r="EL8" s="70">
        <v>66.8</v>
      </c>
      <c r="EM8" s="70">
        <v>67.599999999999994</v>
      </c>
      <c r="EN8" s="71">
        <v>26356184</v>
      </c>
      <c r="EO8" s="71">
        <v>29400475</v>
      </c>
      <c r="EP8" s="71">
        <v>29501045</v>
      </c>
      <c r="EQ8" s="71">
        <v>29354537</v>
      </c>
      <c r="ER8" s="71">
        <v>92341553</v>
      </c>
      <c r="ES8" s="71">
        <v>40361969</v>
      </c>
      <c r="ET8" s="71">
        <v>42112933</v>
      </c>
      <c r="EU8" s="71">
        <v>43764424</v>
      </c>
      <c r="EV8" s="71">
        <v>44446754</v>
      </c>
      <c r="EW8" s="71">
        <v>47082778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宮城県</cp:lastModifiedBy>
  <cp:lastPrinted>2019-02-15T01:15:12Z</cp:lastPrinted>
  <dcterms:created xsi:type="dcterms:W3CDTF">2018-12-07T10:39:56Z</dcterms:created>
  <dcterms:modified xsi:type="dcterms:W3CDTF">2019-02-15T01:42:34Z</dcterms:modified>
</cp:coreProperties>
</file>