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局\石巻市立病院\事務部\病院総務課\■総務Ｇ\20_財政関係\020経営比較分析表\Ｈ30（H29決算）\02_回答\"/>
    </mc:Choice>
  </mc:AlternateContent>
  <workbookProtection workbookAlgorithmName="SHA-512" workbookHashValue="qbxgdFysBdSBFrc53Tl6ATLZxvZSCQDul0MoKMY/OrgeN5Qr62qXiWVJLwSoJ0CyzbtuNRiNDTGHLzQBd2yV3A==" workbookSaltValue="dj8SdQIuLKPOAH4C0Nwmd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FL32" i="4"/>
  <c r="CS78" i="4"/>
  <c r="BX54" i="4"/>
  <c r="BX32" i="4"/>
  <c r="FL54" i="4"/>
  <c r="C11" i="5"/>
  <c r="D11" i="5"/>
  <c r="E11" i="5"/>
  <c r="B11" i="5"/>
  <c r="KC78" i="4" l="1"/>
  <c r="HG54" i="4"/>
  <c r="HG32" i="4"/>
  <c r="FH78" i="4"/>
  <c r="DS54" i="4"/>
  <c r="DS32" i="4"/>
  <c r="AN78" i="4"/>
  <c r="KU54" i="4"/>
  <c r="KU32" i="4"/>
  <c r="AE54" i="4"/>
  <c r="AE32" i="4"/>
  <c r="KF54" i="4"/>
  <c r="JJ78" i="4"/>
  <c r="GR54" i="4"/>
  <c r="GR32" i="4"/>
  <c r="DD54" i="4"/>
  <c r="DD32" i="4"/>
  <c r="U78" i="4"/>
  <c r="P54" i="4"/>
  <c r="P32" i="4"/>
  <c r="KF32" i="4"/>
  <c r="EO78" i="4"/>
  <c r="BZ78" i="4"/>
  <c r="BI54" i="4"/>
  <c r="LY54" i="4"/>
  <c r="LY32" i="4"/>
  <c r="GT78" i="4"/>
  <c r="EW54" i="4"/>
  <c r="EW32" i="4"/>
  <c r="BI32" i="4"/>
  <c r="LO78" i="4"/>
  <c r="IK54" i="4"/>
  <c r="IK32" i="4"/>
  <c r="GA78" i="4"/>
  <c r="EH54" i="4"/>
  <c r="EH32" i="4"/>
  <c r="BG78" i="4"/>
  <c r="AT54" i="4"/>
  <c r="AT32" i="4"/>
  <c r="LJ32" i="4"/>
  <c r="KV78" i="4"/>
  <c r="HV54" i="4"/>
  <c r="HV32" i="4"/>
  <c r="LJ54" i="4"/>
</calcChain>
</file>

<file path=xl/sharedStrings.xml><?xml version="1.0" encoding="utf-8"?>
<sst xmlns="http://schemas.openxmlformats.org/spreadsheetml/2006/main" count="352" uniqueCount="153">
  <si>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</si>
  <si>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</si>
  <si>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</si>
  <si>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</si>
  <si>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</si>
  <si>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</si>
  <si>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</si>
  <si>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</si>
  <si>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</si>
  <si>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</si>
  <si>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</si>
  <si>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</si>
  <si>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</si>
  <si>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</si>
  <si>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</si>
  <si>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</si>
  <si>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</si>
  <si>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</si>
  <si>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</si>
  <si>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</si>
  <si>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</si>
  <si>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</si>
  <si>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</si>
  <si>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</si>
  <si>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</si>
  <si>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</si>
  <si>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</si>
  <si>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</si>
  <si>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</si>
  <si>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</si>
  <si>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</si>
  <si>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</si>
  <si>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</si>
  <si>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</si>
  <si>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</si>
  <si>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</si>
  <si>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</si>
  <si>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</si>
  <si>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</si>
  <si>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</si>
  <si>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</si>
  <si>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</si>
  <si>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</si>
  <si>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</si>
  <si>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</si>
  <si>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</si>
  <si>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</si>
  <si>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</si>
  <si>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</si>
  <si>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</si>
  <si>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</si>
  <si>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</si>
  <si>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</si>
  <si>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</si>
  <si>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</si>
  <si>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</si>
  <si>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</si>
  <si>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</si>
  <si>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</si>
  <si>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</si>
  <si>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</si>
  <si>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</si>
  <si>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</si>
  <si>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</si>
  <si>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</si>
  <si>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</si>
  <si>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</si>
  <si>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</si>
  <si>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</si>
  <si>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</si>
  <si>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</si>
  <si>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</si>
  <si>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</si>
  <si>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</si>
  <si>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</si>
  <si>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</si>
  <si>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</si>
  <si>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</si>
  <si>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</si>
  <si>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</si>
  <si>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</si>
  <si>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</si>
  <si>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</si>
  <si>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</si>
  <si>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</si>
  <si>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</si>
  <si>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</si>
  <si>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</si>
  <si>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</si>
  <si>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</si>
  <si>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</si>
  <si>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</si>
  <si>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</si>
  <si>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</si>
  <si>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</si>
  <si>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</si>
  <si>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</si>
  <si>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</si>
  <si>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</si>
  <si>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</si>
  <si>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</si>
  <si>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</si>
  <si>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</si>
  <si>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</si>
  <si>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</si>
  <si>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</si>
  <si>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</si>
  <si>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</si>
  <si>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</si>
  <si>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</si>
  <si>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</si>
  <si>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</si>
  <si>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</si>
  <si>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</si>
  <si>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</si>
  <si>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</si>
  <si>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</si>
  <si>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</si>
  <si>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</si>
  <si>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</si>
  <si>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</si>
  <si>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</si>
  <si>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</si>
  <si>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</si>
  <si>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</si>
  <si>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</si>
  <si>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</si>
  <si>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</si>
  <si>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</si>
  <si>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</si>
  <si>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</si>
  <si>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石巻市立病院</t>
  </si>
  <si>
    <t>当然財務</t>
  </si>
  <si>
    <t>病院事業</t>
  </si>
  <si>
    <t>一般病院</t>
  </si>
  <si>
    <t>100床以上～200床未満</t>
  </si>
  <si>
    <t>非設置</t>
  </si>
  <si>
    <t>直営</t>
  </si>
  <si>
    <t>-</t>
  </si>
  <si>
    <t>ド 訓</t>
  </si>
  <si>
    <t>救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</si>
  <si>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</si>
  <si>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</si>
  <si>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</si>
  <si>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</si>
  <si>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</si>
  <si>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</si>
  <si>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</si>
  <si>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</si>
  <si>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石巻赤十字病院をはじめとした二次、三次医療機関との連携を前提に、必要な急性期機能を有した上で、回復期、慢性期及び在宅医療等に取り組み、石巻圏域における「切れ目のない医療提供体制」の一端を担っている。</t>
    <rPh sb="48" eb="50">
      <t>カイフク</t>
    </rPh>
    <rPh sb="50" eb="51">
      <t>キ</t>
    </rPh>
    <rPh sb="55" eb="56">
      <t>オヨ</t>
    </rPh>
    <rPh sb="70" eb="72">
      <t>ケンイキ</t>
    </rPh>
    <rPh sb="91" eb="93">
      <t>イッタン</t>
    </rPh>
    <rPh sb="94" eb="95">
      <t>ニナ</t>
    </rPh>
    <phoneticPr fontId="19"/>
  </si>
  <si>
    <t>　平成28年9月の新病院開院以降、入院、外来ともに患者数は増加基調にあり、入院、外来各収益も増加しているものの、目標額まで届いていない状況。月平均の病床利用率は、平成29年8月以降毎月60％を超え、70％を超える月もあったが、4月から7月までは毎月60％に至らず、年間平均63.9％という結果となった。この病床利用状況が、医業収支比率、職員給与費対医業収益比率及び材料費対医業収益比率に影響しているものと考えられる。
　平成30年度には、施設基準を取得し、一般病床として運営中の7階病棟（20床）を緩和ケア病棟として運営するとともに、療養病床の一部を地域包括ケア病床へ転換するなど収益環境の改善を図り、病床利用率の向上並びに診療単価の増額による医業収益増収を目指す。</t>
    <rPh sb="1" eb="3">
      <t>ヘイセイ</t>
    </rPh>
    <rPh sb="5" eb="6">
      <t>ネン</t>
    </rPh>
    <rPh sb="7" eb="8">
      <t>ツキ</t>
    </rPh>
    <rPh sb="9" eb="10">
      <t>シン</t>
    </rPh>
    <rPh sb="10" eb="12">
      <t>ビョウイン</t>
    </rPh>
    <rPh sb="12" eb="14">
      <t>カイイン</t>
    </rPh>
    <rPh sb="14" eb="16">
      <t>イコウ</t>
    </rPh>
    <rPh sb="17" eb="19">
      <t>ニュウイン</t>
    </rPh>
    <rPh sb="20" eb="22">
      <t>ガイライ</t>
    </rPh>
    <rPh sb="25" eb="28">
      <t>カンジャスウ</t>
    </rPh>
    <rPh sb="29" eb="31">
      <t>ゾウカ</t>
    </rPh>
    <rPh sb="31" eb="33">
      <t>キチョウ</t>
    </rPh>
    <rPh sb="37" eb="39">
      <t>ニュウイン</t>
    </rPh>
    <rPh sb="40" eb="42">
      <t>ガイライ</t>
    </rPh>
    <rPh sb="42" eb="43">
      <t>カク</t>
    </rPh>
    <rPh sb="43" eb="45">
      <t>シュウエキ</t>
    </rPh>
    <rPh sb="46" eb="48">
      <t>ゾウカ</t>
    </rPh>
    <rPh sb="56" eb="59">
      <t>モクヒョウガク</t>
    </rPh>
    <rPh sb="61" eb="62">
      <t>トド</t>
    </rPh>
    <rPh sb="67" eb="69">
      <t>ジョウキョウ</t>
    </rPh>
    <rPh sb="70" eb="71">
      <t>ツキ</t>
    </rPh>
    <rPh sb="71" eb="73">
      <t>ヘイキン</t>
    </rPh>
    <rPh sb="74" eb="76">
      <t>ビョウショウ</t>
    </rPh>
    <rPh sb="76" eb="78">
      <t>リヨウ</t>
    </rPh>
    <rPh sb="78" eb="79">
      <t>リツ</t>
    </rPh>
    <rPh sb="81" eb="83">
      <t>ヘイセイ</t>
    </rPh>
    <rPh sb="85" eb="86">
      <t>ネン</t>
    </rPh>
    <rPh sb="87" eb="88">
      <t>ツキ</t>
    </rPh>
    <rPh sb="88" eb="90">
      <t>イコウ</t>
    </rPh>
    <rPh sb="90" eb="92">
      <t>マイツキ</t>
    </rPh>
    <rPh sb="96" eb="97">
      <t>コ</t>
    </rPh>
    <rPh sb="103" eb="104">
      <t>コ</t>
    </rPh>
    <rPh sb="106" eb="107">
      <t>ツキ</t>
    </rPh>
    <rPh sb="132" eb="134">
      <t>ネンカン</t>
    </rPh>
    <rPh sb="134" eb="136">
      <t>ヘイキン</t>
    </rPh>
    <rPh sb="144" eb="146">
      <t>ケッカ</t>
    </rPh>
    <rPh sb="153" eb="155">
      <t>ビョウショウ</t>
    </rPh>
    <rPh sb="155" eb="157">
      <t>リヨウ</t>
    </rPh>
    <rPh sb="157" eb="159">
      <t>ジョウキョウ</t>
    </rPh>
    <rPh sb="161" eb="163">
      <t>イギョウ</t>
    </rPh>
    <rPh sb="163" eb="165">
      <t>シュウシ</t>
    </rPh>
    <rPh sb="165" eb="167">
      <t>ヒリツ</t>
    </rPh>
    <rPh sb="168" eb="170">
      <t>ショクイン</t>
    </rPh>
    <rPh sb="170" eb="172">
      <t>キュウヨ</t>
    </rPh>
    <rPh sb="172" eb="173">
      <t>ヒ</t>
    </rPh>
    <rPh sb="173" eb="174">
      <t>タイ</t>
    </rPh>
    <rPh sb="174" eb="176">
      <t>イギョウ</t>
    </rPh>
    <rPh sb="176" eb="178">
      <t>シュウエキ</t>
    </rPh>
    <rPh sb="178" eb="180">
      <t>ヒリツ</t>
    </rPh>
    <rPh sb="180" eb="181">
      <t>オヨ</t>
    </rPh>
    <rPh sb="182" eb="185">
      <t>ザイリョウヒ</t>
    </rPh>
    <rPh sb="185" eb="186">
      <t>タイ</t>
    </rPh>
    <rPh sb="186" eb="188">
      <t>イギョウ</t>
    </rPh>
    <rPh sb="188" eb="190">
      <t>シュウエキ</t>
    </rPh>
    <rPh sb="190" eb="192">
      <t>ヒリツ</t>
    </rPh>
    <rPh sb="193" eb="195">
      <t>エイキョウ</t>
    </rPh>
    <rPh sb="202" eb="203">
      <t>カンガ</t>
    </rPh>
    <rPh sb="210" eb="212">
      <t>ヘイセイ</t>
    </rPh>
    <rPh sb="214" eb="216">
      <t>ネンド</t>
    </rPh>
    <rPh sb="228" eb="230">
      <t>イッパン</t>
    </rPh>
    <rPh sb="230" eb="232">
      <t>ビョウショウ</t>
    </rPh>
    <rPh sb="235" eb="237">
      <t>ウンエイ</t>
    </rPh>
    <rPh sb="237" eb="238">
      <t>チュウ</t>
    </rPh>
    <rPh sb="240" eb="241">
      <t>カイ</t>
    </rPh>
    <rPh sb="241" eb="243">
      <t>ビョウトウ</t>
    </rPh>
    <rPh sb="246" eb="247">
      <t>ユカ</t>
    </rPh>
    <rPh sb="249" eb="251">
      <t>カンワ</t>
    </rPh>
    <rPh sb="253" eb="255">
      <t>ビョウトウ</t>
    </rPh>
    <rPh sb="258" eb="260">
      <t>ウンエイ</t>
    </rPh>
    <rPh sb="267" eb="269">
      <t>リョウヨウ</t>
    </rPh>
    <rPh sb="269" eb="271">
      <t>ビョウショウ</t>
    </rPh>
    <rPh sb="272" eb="274">
      <t>イチブ</t>
    </rPh>
    <rPh sb="275" eb="277">
      <t>チイキ</t>
    </rPh>
    <rPh sb="277" eb="279">
      <t>ホウカツ</t>
    </rPh>
    <rPh sb="281" eb="283">
      <t>ビョウショウ</t>
    </rPh>
    <rPh sb="284" eb="286">
      <t>テンカン</t>
    </rPh>
    <rPh sb="298" eb="299">
      <t>ハカ</t>
    </rPh>
    <rPh sb="301" eb="303">
      <t>ビョウショウ</t>
    </rPh>
    <rPh sb="303" eb="306">
      <t>リヨウリツ</t>
    </rPh>
    <rPh sb="307" eb="309">
      <t>コウジョウ</t>
    </rPh>
    <rPh sb="309" eb="310">
      <t>ナラ</t>
    </rPh>
    <rPh sb="312" eb="314">
      <t>シンリョウ</t>
    </rPh>
    <rPh sb="314" eb="316">
      <t>タンカ</t>
    </rPh>
    <rPh sb="317" eb="319">
      <t>ゾウガク</t>
    </rPh>
    <rPh sb="322" eb="324">
      <t>イギョウ</t>
    </rPh>
    <rPh sb="324" eb="326">
      <t>シュウエキ</t>
    </rPh>
    <rPh sb="326" eb="328">
      <t>ゾウシュウ</t>
    </rPh>
    <rPh sb="329" eb="331">
      <t>メザ</t>
    </rPh>
    <phoneticPr fontId="5"/>
  </si>
  <si>
    <t>　入院、外来ともに患者数は増加基調にあるものの目標まで達しておらず、医業収益も目標と乖離している状況にあることから、平成29年3月に策定した「石巻市新公立病院改革プラン」に掲載した各種取組みを着実に実行し、平成32年度における経常収支比率100％達成を目指していく。
　具体的には、収益面において施設基準取得による緩和ケア病棟の運営、地域包括ケア病床への転換による入院収益環境の改善のほか、応援医師による外来診療科の増設により、収益構造の改善に努めていく。
　また、ジェネリック医薬品の採用や価格交渉による材料費の節減、契約更新に伴う各種委託業務の業務量及び業務内容の見直し等により、経費削減にも取り組んでいく。</t>
    <rPh sb="23" eb="25">
      <t>モクヒョウ</t>
    </rPh>
    <rPh sb="27" eb="28">
      <t>タッ</t>
    </rPh>
    <rPh sb="34" eb="36">
      <t>イギョウ</t>
    </rPh>
    <rPh sb="36" eb="38">
      <t>シュウエキ</t>
    </rPh>
    <rPh sb="39" eb="41">
      <t>モクヒョウ</t>
    </rPh>
    <rPh sb="42" eb="44">
      <t>カイリ</t>
    </rPh>
    <rPh sb="48" eb="50">
      <t>ジョウキョウ</t>
    </rPh>
    <rPh sb="135" eb="138">
      <t>グタイテキ</t>
    </rPh>
    <rPh sb="141" eb="143">
      <t>シュウエキ</t>
    </rPh>
    <rPh sb="143" eb="144">
      <t>メン</t>
    </rPh>
    <rPh sb="164" eb="166">
      <t>ウンエイ</t>
    </rPh>
    <rPh sb="182" eb="184">
      <t>ニュウイン</t>
    </rPh>
    <rPh sb="184" eb="186">
      <t>シュウエキ</t>
    </rPh>
    <rPh sb="186" eb="188">
      <t>カンキョウ</t>
    </rPh>
    <rPh sb="189" eb="191">
      <t>カイゼン</t>
    </rPh>
    <rPh sb="195" eb="197">
      <t>オウエン</t>
    </rPh>
    <rPh sb="197" eb="199">
      <t>イシ</t>
    </rPh>
    <rPh sb="202" eb="204">
      <t>ガイライ</t>
    </rPh>
    <rPh sb="204" eb="206">
      <t>シンリョウ</t>
    </rPh>
    <rPh sb="206" eb="207">
      <t>カ</t>
    </rPh>
    <rPh sb="208" eb="210">
      <t>ゾウセツ</t>
    </rPh>
    <rPh sb="214" eb="216">
      <t>シュウエキ</t>
    </rPh>
    <rPh sb="216" eb="218">
      <t>コウゾウ</t>
    </rPh>
    <rPh sb="219" eb="221">
      <t>カイゼン</t>
    </rPh>
    <rPh sb="222" eb="223">
      <t>ツト</t>
    </rPh>
    <rPh sb="239" eb="242">
      <t>イヤクヒン</t>
    </rPh>
    <rPh sb="243" eb="245">
      <t>サイヨウ</t>
    </rPh>
    <rPh sb="246" eb="248">
      <t>カカク</t>
    </rPh>
    <rPh sb="248" eb="250">
      <t>コウショウ</t>
    </rPh>
    <rPh sb="253" eb="256">
      <t>ザイリョウヒ</t>
    </rPh>
    <rPh sb="257" eb="259">
      <t>セツゲン</t>
    </rPh>
    <rPh sb="260" eb="262">
      <t>ケイヤク</t>
    </rPh>
    <rPh sb="262" eb="264">
      <t>コウシン</t>
    </rPh>
    <rPh sb="265" eb="266">
      <t>トモナ</t>
    </rPh>
    <rPh sb="267" eb="269">
      <t>カクシュ</t>
    </rPh>
    <rPh sb="269" eb="271">
      <t>イタク</t>
    </rPh>
    <rPh sb="271" eb="273">
      <t>ギョウム</t>
    </rPh>
    <rPh sb="274" eb="277">
      <t>ギョウムリョウ</t>
    </rPh>
    <rPh sb="277" eb="278">
      <t>オヨ</t>
    </rPh>
    <rPh sb="279" eb="281">
      <t>ギョウム</t>
    </rPh>
    <rPh sb="281" eb="283">
      <t>ナイヨウ</t>
    </rPh>
    <rPh sb="284" eb="286">
      <t>ミナオ</t>
    </rPh>
    <rPh sb="287" eb="288">
      <t>トウ</t>
    </rPh>
    <rPh sb="292" eb="294">
      <t>ケイヒ</t>
    </rPh>
    <rPh sb="294" eb="296">
      <t>サクゲン</t>
    </rPh>
    <rPh sb="298" eb="299">
      <t>ト</t>
    </rPh>
    <rPh sb="300" eb="301">
      <t>ク</t>
    </rPh>
    <phoneticPr fontId="5"/>
  </si>
  <si>
    <t>　平成28年9月の新病院開院に当たって新築した病院本体及び新規購入した器械備品等の減価償却が平成29年度から始まったため、有形固定資産減価償却比率及び器械備品減価償却比率ともに非常に低い比率となっている。
　１床当たり有形固定資産については、東日本大震災以降の復旧・復興事業が本格化する時期において、全国的な建設資材の不足による価格高騰や、技術者、作業員など人手不足に伴う労務費高騰により、病院建設事業費が増崇したことが大きく影響しているものと思われる。</t>
    <rPh sb="1" eb="3">
      <t>ヘイセイ</t>
    </rPh>
    <rPh sb="5" eb="6">
      <t>ネン</t>
    </rPh>
    <rPh sb="7" eb="8">
      <t>ツキ</t>
    </rPh>
    <rPh sb="9" eb="12">
      <t>シンビョウイン</t>
    </rPh>
    <rPh sb="12" eb="14">
      <t>カイイン</t>
    </rPh>
    <rPh sb="15" eb="16">
      <t>ア</t>
    </rPh>
    <rPh sb="19" eb="21">
      <t>シンチク</t>
    </rPh>
    <rPh sb="23" eb="25">
      <t>ビョウイン</t>
    </rPh>
    <rPh sb="25" eb="27">
      <t>ホンタイ</t>
    </rPh>
    <rPh sb="27" eb="28">
      <t>オヨ</t>
    </rPh>
    <rPh sb="29" eb="31">
      <t>シンキ</t>
    </rPh>
    <rPh sb="31" eb="33">
      <t>コウニュウ</t>
    </rPh>
    <rPh sb="35" eb="37">
      <t>キカイ</t>
    </rPh>
    <rPh sb="37" eb="39">
      <t>ビヒン</t>
    </rPh>
    <rPh sb="39" eb="40">
      <t>トウ</t>
    </rPh>
    <rPh sb="46" eb="48">
      <t>ヘイセイ</t>
    </rPh>
    <rPh sb="50" eb="52">
      <t>ネンド</t>
    </rPh>
    <rPh sb="54" eb="55">
      <t>ハジ</t>
    </rPh>
    <rPh sb="61" eb="63">
      <t>ユウケイ</t>
    </rPh>
    <rPh sb="63" eb="65">
      <t>コテイ</t>
    </rPh>
    <rPh sb="65" eb="67">
      <t>シサン</t>
    </rPh>
    <rPh sb="67" eb="69">
      <t>ゲンカ</t>
    </rPh>
    <rPh sb="69" eb="71">
      <t>ショウキャク</t>
    </rPh>
    <rPh sb="71" eb="73">
      <t>ヒリツ</t>
    </rPh>
    <rPh sb="73" eb="74">
      <t>オヨ</t>
    </rPh>
    <rPh sb="75" eb="77">
      <t>キカイ</t>
    </rPh>
    <rPh sb="77" eb="79">
      <t>ビヒン</t>
    </rPh>
    <rPh sb="79" eb="81">
      <t>ゲンカ</t>
    </rPh>
    <rPh sb="81" eb="83">
      <t>ショウキャク</t>
    </rPh>
    <rPh sb="83" eb="85">
      <t>ヒリツ</t>
    </rPh>
    <rPh sb="88" eb="90">
      <t>ヒジョウ</t>
    </rPh>
    <rPh sb="91" eb="92">
      <t>ヒク</t>
    </rPh>
    <rPh sb="93" eb="95">
      <t>ヒリツ</t>
    </rPh>
    <rPh sb="105" eb="106">
      <t>ユカ</t>
    </rPh>
    <rPh sb="106" eb="107">
      <t>ア</t>
    </rPh>
    <rPh sb="109" eb="111">
      <t>ユウケイ</t>
    </rPh>
    <rPh sb="111" eb="113">
      <t>コテイ</t>
    </rPh>
    <rPh sb="113" eb="115">
      <t>シサン</t>
    </rPh>
    <rPh sb="121" eb="122">
      <t>ヒガシ</t>
    </rPh>
    <rPh sb="122" eb="124">
      <t>ニホン</t>
    </rPh>
    <rPh sb="124" eb="127">
      <t>ダイシンサイ</t>
    </rPh>
    <rPh sb="127" eb="129">
      <t>イコウ</t>
    </rPh>
    <rPh sb="130" eb="132">
      <t>フッキュウ</t>
    </rPh>
    <rPh sb="133" eb="135">
      <t>フッコウ</t>
    </rPh>
    <rPh sb="135" eb="137">
      <t>ジギョウ</t>
    </rPh>
    <rPh sb="138" eb="141">
      <t>ホンカクカ</t>
    </rPh>
    <rPh sb="143" eb="145">
      <t>ジキ</t>
    </rPh>
    <rPh sb="150" eb="153">
      <t>ゼンコクテキ</t>
    </rPh>
    <rPh sb="154" eb="156">
      <t>ケンセツ</t>
    </rPh>
    <rPh sb="156" eb="158">
      <t>シザイ</t>
    </rPh>
    <rPh sb="159" eb="161">
      <t>フソク</t>
    </rPh>
    <rPh sb="164" eb="166">
      <t>カカク</t>
    </rPh>
    <rPh sb="166" eb="168">
      <t>コウトウ</t>
    </rPh>
    <rPh sb="170" eb="173">
      <t>ギジュツシャ</t>
    </rPh>
    <rPh sb="174" eb="177">
      <t>サギョウイン</t>
    </rPh>
    <rPh sb="179" eb="181">
      <t>ヒトデ</t>
    </rPh>
    <rPh sb="181" eb="183">
      <t>フソク</t>
    </rPh>
    <rPh sb="184" eb="185">
      <t>トモナ</t>
    </rPh>
    <rPh sb="186" eb="189">
      <t>ロウムヒ</t>
    </rPh>
    <rPh sb="189" eb="191">
      <t>コウトウ</t>
    </rPh>
    <rPh sb="195" eb="197">
      <t>ビョウイン</t>
    </rPh>
    <rPh sb="203" eb="204">
      <t>フ</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</si>
</sst>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47.6</c:v>
                </c:pt>
                <c:pt idx="4">
                  <c:v>63.9</c:v>
                </c:pt>
              </c:numCache>
            </c:numRef>
          </c:val>
          <c:extLst>
            <c:ext xmlns:c16="http://schemas.microsoft.com/office/drawing/2014/chart" uri="{C3380CC4-5D6E-409C-BE32-E72D297353CC}">
              <c16:uniqueId val="{00000000-1636-4424-847A-75E44186E5F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69.8</c:v>
                </c:pt>
                <c:pt idx="4">
                  <c:v>69.7</c:v>
                </c:pt>
              </c:numCache>
            </c:numRef>
          </c:val>
          <c:smooth val="0"/>
          <c:extLst>
            <c:ext xmlns:c16="http://schemas.microsoft.com/office/drawing/2014/chart" uri="{C3380CC4-5D6E-409C-BE32-E72D297353CC}">
              <c16:uniqueId val="{00000001-1636-4424-847A-75E44186E5F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#N/A</c:v>
                </c:pt>
                <c:pt idx="3">
                  <c:v>697.9</c:v>
                </c:pt>
                <c:pt idx="4">
                  <c:v>287.8</c:v>
                </c:pt>
              </c:numCache>
            </c:numRef>
          </c:val>
          <c:extLst>
            <c:ext xmlns:c16="http://schemas.microsoft.com/office/drawing/2014/chart" uri="{C3380CC4-5D6E-409C-BE32-E72D297353CC}">
              <c16:uniqueId val="{00000000-EE27-401B-BB16-6B42E60143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119.5</c:v>
                </c:pt>
                <c:pt idx="4">
                  <c:v>116.9</c:v>
                </c:pt>
              </c:numCache>
            </c:numRef>
          </c:val>
          <c:smooth val="0"/>
          <c:extLst>
            <c:ext xmlns:c16="http://schemas.microsoft.com/office/drawing/2014/chart" uri="{C3380CC4-5D6E-409C-BE32-E72D297353CC}">
              <c16:uniqueId val="{00000001-EE27-401B-BB16-6B42E60143C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#N/A</c:v>
                </c:pt>
                <c:pt idx="3">
                  <c:v>37.799999999999997</c:v>
                </c:pt>
                <c:pt idx="4">
                  <c:v>54.7</c:v>
                </c:pt>
              </c:numCache>
            </c:numRef>
          </c:val>
          <c:extLst>
            <c:ext xmlns:c16="http://schemas.microsoft.com/office/drawing/2014/chart" uri="{C3380CC4-5D6E-409C-BE32-E72D297353CC}">
              <c16:uniqueId val="{00000000-FB82-4539-A7FB-BDC90B2B440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84.2</c:v>
                </c:pt>
                <c:pt idx="4">
                  <c:v>83.9</c:v>
                </c:pt>
              </c:numCache>
            </c:numRef>
          </c:val>
          <c:smooth val="0"/>
          <c:extLst>
            <c:ext xmlns:c16="http://schemas.microsoft.com/office/drawing/2014/chart" uri="{C3380CC4-5D6E-409C-BE32-E72D297353CC}">
              <c16:uniqueId val="{00000001-FB82-4539-A7FB-BDC90B2B440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#N/A</c:v>
                </c:pt>
                <c:pt idx="3">
                  <c:v>95.8</c:v>
                </c:pt>
                <c:pt idx="4">
                  <c:v>86.6</c:v>
                </c:pt>
              </c:numCache>
            </c:numRef>
          </c:val>
          <c:extLst>
            <c:ext xmlns:c16="http://schemas.microsoft.com/office/drawing/2014/chart" uri="{C3380CC4-5D6E-409C-BE32-E72D297353CC}">
              <c16:uniqueId val="{00000000-83B2-4937-AD86-5401464A51F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96.7</c:v>
                </c:pt>
                <c:pt idx="4">
                  <c:v>96.6</c:v>
                </c:pt>
              </c:numCache>
            </c:numRef>
          </c:val>
          <c:smooth val="0"/>
          <c:extLst>
            <c:ext xmlns:c16="http://schemas.microsoft.com/office/drawing/2014/chart" uri="{C3380CC4-5D6E-409C-BE32-E72D297353CC}">
              <c16:uniqueId val="{00000001-83B2-4937-AD86-5401464A51F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#N/A</c:v>
                </c:pt>
                <c:pt idx="3">
                  <c:v>0.1</c:v>
                </c:pt>
                <c:pt idx="4">
                  <c:v>6.4</c:v>
                </c:pt>
              </c:numCache>
            </c:numRef>
          </c:val>
          <c:extLst>
            <c:ext xmlns:c16="http://schemas.microsoft.com/office/drawing/2014/chart" uri="{C3380CC4-5D6E-409C-BE32-E72D297353CC}">
              <c16:uniqueId val="{00000000-5464-47B9-B85D-4588E69177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52.5</c:v>
                </c:pt>
                <c:pt idx="4">
                  <c:v>53.5</c:v>
                </c:pt>
              </c:numCache>
            </c:numRef>
          </c:val>
          <c:smooth val="0"/>
          <c:extLst>
            <c:ext xmlns:c16="http://schemas.microsoft.com/office/drawing/2014/chart" uri="{C3380CC4-5D6E-409C-BE32-E72D297353CC}">
              <c16:uniqueId val="{00000001-5464-47B9-B85D-4588E691770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#N/A</c:v>
                </c:pt>
                <c:pt idx="3">
                  <c:v>0.4</c:v>
                </c:pt>
                <c:pt idx="4">
                  <c:v>16.899999999999999</c:v>
                </c:pt>
              </c:numCache>
            </c:numRef>
          </c:val>
          <c:extLst>
            <c:ext xmlns:c16="http://schemas.microsoft.com/office/drawing/2014/chart" uri="{C3380CC4-5D6E-409C-BE32-E72D297353CC}">
              <c16:uniqueId val="{00000000-5906-42F6-84C4-27C86445DFB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69.7</c:v>
                </c:pt>
                <c:pt idx="4">
                  <c:v>71.3</c:v>
                </c:pt>
              </c:numCache>
            </c:numRef>
          </c:val>
          <c:smooth val="0"/>
          <c:extLst>
            <c:ext xmlns:c16="http://schemas.microsoft.com/office/drawing/2014/chart" uri="{C3380CC4-5D6E-409C-BE32-E72D297353CC}">
              <c16:uniqueId val="{00000001-5906-42F6-84C4-27C86445DFB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#N/A</c:v>
                </c:pt>
                <c:pt idx="3">
                  <c:v>76921533</c:v>
                </c:pt>
                <c:pt idx="4">
                  <c:v>76921539</c:v>
                </c:pt>
              </c:numCache>
            </c:numRef>
          </c:val>
          <c:extLst>
            <c:ext xmlns:c16="http://schemas.microsoft.com/office/drawing/2014/chart" uri="{C3380CC4-5D6E-409C-BE32-E72D297353CC}">
              <c16:uniqueId val="{00000000-4FD9-4B88-96A8-365BBBF94FF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37752628</c:v>
                </c:pt>
                <c:pt idx="4">
                  <c:v>39094598</c:v>
                </c:pt>
              </c:numCache>
            </c:numRef>
          </c:val>
          <c:smooth val="0"/>
          <c:extLst>
            <c:ext xmlns:c16="http://schemas.microsoft.com/office/drawing/2014/chart" uri="{C3380CC4-5D6E-409C-BE32-E72D297353CC}">
              <c16:uniqueId val="{00000001-4FD9-4B88-96A8-365BBBF94FF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#N/A</c:v>
                </c:pt>
                <c:pt idx="3">
                  <c:v>36.200000000000003</c:v>
                </c:pt>
                <c:pt idx="4">
                  <c:v>21.6</c:v>
                </c:pt>
              </c:numCache>
            </c:numRef>
          </c:val>
          <c:extLst>
            <c:ext xmlns:c16="http://schemas.microsoft.com/office/drawing/2014/chart" uri="{C3380CC4-5D6E-409C-BE32-E72D297353CC}">
              <c16:uniqueId val="{00000000-ABBB-430B-BD22-905CF38F28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18.7</c:v>
                </c:pt>
                <c:pt idx="4">
                  <c:v>18.3</c:v>
                </c:pt>
              </c:numCache>
            </c:numRef>
          </c:val>
          <c:smooth val="0"/>
          <c:extLst>
            <c:ext xmlns:c16="http://schemas.microsoft.com/office/drawing/2014/chart" uri="{C3380CC4-5D6E-409C-BE32-E72D297353CC}">
              <c16:uniqueId val="{00000001-ABBB-430B-BD22-905CF38F289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#N/A</c:v>
                </c:pt>
                <c:pt idx="3">
                  <c:v>141.80000000000001</c:v>
                </c:pt>
                <c:pt idx="4">
                  <c:v>74.7</c:v>
                </c:pt>
              </c:numCache>
            </c:numRef>
          </c:val>
          <c:extLst>
            <c:ext xmlns:c16="http://schemas.microsoft.com/office/drawing/2014/chart" uri="{C3380CC4-5D6E-409C-BE32-E72D297353CC}">
              <c16:uniqueId val="{00000000-5FC1-468F-86C4-0E59132EFE1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63.4</c:v>
                </c:pt>
                <c:pt idx="4">
                  <c:v>63.4</c:v>
                </c:pt>
              </c:numCache>
            </c:numRef>
          </c:val>
          <c:smooth val="0"/>
          <c:extLst>
            <c:ext xmlns:c16="http://schemas.microsoft.com/office/drawing/2014/chart" uri="{C3380CC4-5D6E-409C-BE32-E72D297353CC}">
              <c16:uniqueId val="{00000001-5FC1-468F-86C4-0E59132EFE1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#N/A</c:v>
                </c:pt>
                <c:pt idx="3">
                  <c:v>12313</c:v>
                </c:pt>
                <c:pt idx="4">
                  <c:v>12803</c:v>
                </c:pt>
              </c:numCache>
            </c:numRef>
          </c:val>
          <c:extLst>
            <c:ext xmlns:c16="http://schemas.microsoft.com/office/drawing/2014/chart" uri="{C3380CC4-5D6E-409C-BE32-E72D297353CC}">
              <c16:uniqueId val="{00000000-E73A-4028-B97F-E41C5D2F005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9976</c:v>
                </c:pt>
                <c:pt idx="4">
                  <c:v>10130</c:v>
                </c:pt>
              </c:numCache>
            </c:numRef>
          </c:val>
          <c:smooth val="0"/>
          <c:extLst>
            <c:ext xmlns:c16="http://schemas.microsoft.com/office/drawing/2014/chart" uri="{C3380CC4-5D6E-409C-BE32-E72D297353CC}">
              <c16:uniqueId val="{00000001-E73A-4028-B97F-E41C5D2F005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31979</c:v>
                </c:pt>
                <c:pt idx="4">
                  <c:v>35420</c:v>
                </c:pt>
              </c:numCache>
            </c:numRef>
          </c:val>
          <c:extLst>
            <c:ext xmlns:c16="http://schemas.microsoft.com/office/drawing/2014/chart" uri="{C3380CC4-5D6E-409C-BE32-E72D297353CC}">
              <c16:uniqueId val="{00000000-C0A8-4608-9859-DF322AE3F40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33492</c:v>
                </c:pt>
                <c:pt idx="4">
                  <c:v>34136</c:v>
                </c:pt>
              </c:numCache>
            </c:numRef>
          </c:val>
          <c:smooth val="0"/>
          <c:extLst>
            <c:ext xmlns:c16="http://schemas.microsoft.com/office/drawing/2014/chart" uri="{C3380CC4-5D6E-409C-BE32-E72D297353CC}">
              <c16:uniqueId val="{00000001-C0A8-4608-9859-DF322AE3F40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B47" zoomScaleNormal="100"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宮城県石巻市　石巻市立病院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140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40</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感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180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f>データ!U6</f>
        <v>146162</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4706</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93</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14</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107</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149</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t="str">
        <f>データ!AJ7</f>
        <v>-</v>
      </c>
      <c r="AU33" s="100"/>
      <c r="AV33" s="100"/>
      <c r="AW33" s="100"/>
      <c r="AX33" s="100"/>
      <c r="AY33" s="100"/>
      <c r="AZ33" s="100"/>
      <c r="BA33" s="100"/>
      <c r="BB33" s="100"/>
      <c r="BC33" s="100"/>
      <c r="BD33" s="100"/>
      <c r="BE33" s="100"/>
      <c r="BF33" s="100"/>
      <c r="BG33" s="100"/>
      <c r="BH33" s="101"/>
      <c r="BI33" s="99">
        <f>データ!AK7</f>
        <v>95.8</v>
      </c>
      <c r="BJ33" s="100"/>
      <c r="BK33" s="100"/>
      <c r="BL33" s="100"/>
      <c r="BM33" s="100"/>
      <c r="BN33" s="100"/>
      <c r="BO33" s="100"/>
      <c r="BP33" s="100"/>
      <c r="BQ33" s="100"/>
      <c r="BR33" s="100"/>
      <c r="BS33" s="100"/>
      <c r="BT33" s="100"/>
      <c r="BU33" s="100"/>
      <c r="BV33" s="100"/>
      <c r="BW33" s="101"/>
      <c r="BX33" s="99">
        <f>データ!AL7</f>
        <v>86.6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t="str">
        <f>データ!AU7</f>
        <v>-</v>
      </c>
      <c r="EI33" s="100"/>
      <c r="EJ33" s="100"/>
      <c r="EK33" s="100"/>
      <c r="EL33" s="100"/>
      <c r="EM33" s="100"/>
      <c r="EN33" s="100"/>
      <c r="EO33" s="100"/>
      <c r="EP33" s="100"/>
      <c r="EQ33" s="100"/>
      <c r="ER33" s="100"/>
      <c r="ES33" s="100"/>
      <c r="ET33" s="100"/>
      <c r="EU33" s="100"/>
      <c r="EV33" s="101"/>
      <c r="EW33" s="99">
        <f>データ!AV7</f>
        <v>37.799999999999997</v>
      </c>
      <c r="EX33" s="100"/>
      <c r="EY33" s="100"/>
      <c r="EZ33" s="100"/>
      <c r="FA33" s="100"/>
      <c r="FB33" s="100"/>
      <c r="FC33" s="100"/>
      <c r="FD33" s="100"/>
      <c r="FE33" s="100"/>
      <c r="FF33" s="100"/>
      <c r="FG33" s="100"/>
      <c r="FH33" s="100"/>
      <c r="FI33" s="100"/>
      <c r="FJ33" s="100"/>
      <c r="FK33" s="101"/>
      <c r="FL33" s="99">
        <f>データ!AW7</f>
        <v>54.7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t="str">
        <f>データ!BF7</f>
        <v>-</v>
      </c>
      <c r="HW33" s="100"/>
      <c r="HX33" s="100"/>
      <c r="HY33" s="100"/>
      <c r="HZ33" s="100"/>
      <c r="IA33" s="100"/>
      <c r="IB33" s="100"/>
      <c r="IC33" s="100"/>
      <c r="ID33" s="100"/>
      <c r="IE33" s="100"/>
      <c r="IF33" s="100"/>
      <c r="IG33" s="100"/>
      <c r="IH33" s="100"/>
      <c r="II33" s="100"/>
      <c r="IJ33" s="101"/>
      <c r="IK33" s="99">
        <f>データ!BG7</f>
        <v>697.9</v>
      </c>
      <c r="IL33" s="100"/>
      <c r="IM33" s="100"/>
      <c r="IN33" s="100"/>
      <c r="IO33" s="100"/>
      <c r="IP33" s="100"/>
      <c r="IQ33" s="100"/>
      <c r="IR33" s="100"/>
      <c r="IS33" s="100"/>
      <c r="IT33" s="100"/>
      <c r="IU33" s="100"/>
      <c r="IV33" s="100"/>
      <c r="IW33" s="100"/>
      <c r="IX33" s="100"/>
      <c r="IY33" s="101"/>
      <c r="IZ33" s="99">
        <f>データ!BH7</f>
        <v>287.8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t="str">
        <f>データ!BQ7</f>
        <v>-</v>
      </c>
      <c r="LK33" s="100"/>
      <c r="LL33" s="100"/>
      <c r="LM33" s="100"/>
      <c r="LN33" s="100"/>
      <c r="LO33" s="100"/>
      <c r="LP33" s="100"/>
      <c r="LQ33" s="100"/>
      <c r="LR33" s="100"/>
      <c r="LS33" s="100"/>
      <c r="LT33" s="100"/>
      <c r="LU33" s="100"/>
      <c r="LV33" s="100"/>
      <c r="LW33" s="100"/>
      <c r="LX33" s="101"/>
      <c r="LY33" s="99">
        <f>データ!BR7</f>
        <v>47.6</v>
      </c>
      <c r="LZ33" s="100"/>
      <c r="MA33" s="100"/>
      <c r="MB33" s="100"/>
      <c r="MC33" s="100"/>
      <c r="MD33" s="100"/>
      <c r="ME33" s="100"/>
      <c r="MF33" s="100"/>
      <c r="MG33" s="100"/>
      <c r="MH33" s="100"/>
      <c r="MI33" s="100"/>
      <c r="MJ33" s="100"/>
      <c r="MK33" s="100"/>
      <c r="ML33" s="100"/>
      <c r="MM33" s="101"/>
      <c r="MN33" s="99">
        <f>データ!BS7</f>
        <v>63.9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t="str">
        <f>データ!AO7</f>
        <v>-</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t="str">
        <f>データ!AZ7</f>
        <v>-</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t="str">
        <f>データ!BK7</f>
        <v>-</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t="str">
        <f>データ!BV7</f>
        <v>-</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152</v>
      </c>
      <c r="NK49" s="108"/>
      <c r="NL49" s="108"/>
      <c r="NM49" s="108"/>
      <c r="NN49" s="108"/>
      <c r="NO49" s="108"/>
      <c r="NP49" s="108"/>
      <c r="NQ49" s="108"/>
      <c r="NR49" s="108"/>
      <c r="NS49" s="108"/>
      <c r="NT49" s="108"/>
      <c r="NU49" s="108"/>
      <c r="NV49" s="108"/>
      <c r="NW49" s="108"/>
      <c r="NX49" s="109"/>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t="str">
        <f>データ!CB7</f>
        <v>-</v>
      </c>
      <c r="AU55" s="103"/>
      <c r="AV55" s="103"/>
      <c r="AW55" s="103"/>
      <c r="AX55" s="103"/>
      <c r="AY55" s="103"/>
      <c r="AZ55" s="103"/>
      <c r="BA55" s="103"/>
      <c r="BB55" s="103"/>
      <c r="BC55" s="103"/>
      <c r="BD55" s="103"/>
      <c r="BE55" s="103"/>
      <c r="BF55" s="103"/>
      <c r="BG55" s="103"/>
      <c r="BH55" s="104"/>
      <c r="BI55" s="102">
        <f>データ!CC7</f>
        <v>31979</v>
      </c>
      <c r="BJ55" s="103"/>
      <c r="BK55" s="103"/>
      <c r="BL55" s="103"/>
      <c r="BM55" s="103"/>
      <c r="BN55" s="103"/>
      <c r="BO55" s="103"/>
      <c r="BP55" s="103"/>
      <c r="BQ55" s="103"/>
      <c r="BR55" s="103"/>
      <c r="BS55" s="103"/>
      <c r="BT55" s="103"/>
      <c r="BU55" s="103"/>
      <c r="BV55" s="103"/>
      <c r="BW55" s="104"/>
      <c r="BX55" s="102">
        <f>データ!CD7</f>
        <v>35420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t="str">
        <f>データ!CM7</f>
        <v>-</v>
      </c>
      <c r="EI55" s="103"/>
      <c r="EJ55" s="103"/>
      <c r="EK55" s="103"/>
      <c r="EL55" s="103"/>
      <c r="EM55" s="103"/>
      <c r="EN55" s="103"/>
      <c r="EO55" s="103"/>
      <c r="EP55" s="103"/>
      <c r="EQ55" s="103"/>
      <c r="ER55" s="103"/>
      <c r="ES55" s="103"/>
      <c r="ET55" s="103"/>
      <c r="EU55" s="103"/>
      <c r="EV55" s="104"/>
      <c r="EW55" s="102">
        <f>データ!CN7</f>
        <v>12313</v>
      </c>
      <c r="EX55" s="103"/>
      <c r="EY55" s="103"/>
      <c r="EZ55" s="103"/>
      <c r="FA55" s="103"/>
      <c r="FB55" s="103"/>
      <c r="FC55" s="103"/>
      <c r="FD55" s="103"/>
      <c r="FE55" s="103"/>
      <c r="FF55" s="103"/>
      <c r="FG55" s="103"/>
      <c r="FH55" s="103"/>
      <c r="FI55" s="103"/>
      <c r="FJ55" s="103"/>
      <c r="FK55" s="104"/>
      <c r="FL55" s="102">
        <f>データ!CO7</f>
        <v>12803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t="str">
        <f>データ!CX7</f>
        <v>-</v>
      </c>
      <c r="HW55" s="100"/>
      <c r="HX55" s="100"/>
      <c r="HY55" s="100"/>
      <c r="HZ55" s="100"/>
      <c r="IA55" s="100"/>
      <c r="IB55" s="100"/>
      <c r="IC55" s="100"/>
      <c r="ID55" s="100"/>
      <c r="IE55" s="100"/>
      <c r="IF55" s="100"/>
      <c r="IG55" s="100"/>
      <c r="IH55" s="100"/>
      <c r="II55" s="100"/>
      <c r="IJ55" s="101"/>
      <c r="IK55" s="99">
        <f>データ!CY7</f>
        <v>141.80000000000001</v>
      </c>
      <c r="IL55" s="100"/>
      <c r="IM55" s="100"/>
      <c r="IN55" s="100"/>
      <c r="IO55" s="100"/>
      <c r="IP55" s="100"/>
      <c r="IQ55" s="100"/>
      <c r="IR55" s="100"/>
      <c r="IS55" s="100"/>
      <c r="IT55" s="100"/>
      <c r="IU55" s="100"/>
      <c r="IV55" s="100"/>
      <c r="IW55" s="100"/>
      <c r="IX55" s="100"/>
      <c r="IY55" s="101"/>
      <c r="IZ55" s="99">
        <f>データ!CZ7</f>
        <v>74.7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t="str">
        <f>データ!DI7</f>
        <v>-</v>
      </c>
      <c r="LK55" s="100"/>
      <c r="LL55" s="100"/>
      <c r="LM55" s="100"/>
      <c r="LN55" s="100"/>
      <c r="LO55" s="100"/>
      <c r="LP55" s="100"/>
      <c r="LQ55" s="100"/>
      <c r="LR55" s="100"/>
      <c r="LS55" s="100"/>
      <c r="LT55" s="100"/>
      <c r="LU55" s="100"/>
      <c r="LV55" s="100"/>
      <c r="LW55" s="100"/>
      <c r="LX55" s="101"/>
      <c r="LY55" s="99">
        <f>データ!DJ7</f>
        <v>36.200000000000003</v>
      </c>
      <c r="LZ55" s="100"/>
      <c r="MA55" s="100"/>
      <c r="MB55" s="100"/>
      <c r="MC55" s="100"/>
      <c r="MD55" s="100"/>
      <c r="ME55" s="100"/>
      <c r="MF55" s="100"/>
      <c r="MG55" s="100"/>
      <c r="MH55" s="100"/>
      <c r="MI55" s="100"/>
      <c r="MJ55" s="100"/>
      <c r="MK55" s="100"/>
      <c r="ML55" s="100"/>
      <c r="MM55" s="101"/>
      <c r="MN55" s="99">
        <f>データ!DK7</f>
        <v>21.6</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t="str">
        <f>データ!CG7</f>
        <v>-</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t="str">
        <f>データ!CR7</f>
        <v>-</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t="str">
        <f>データ!DC7</f>
        <v>-</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t="str">
        <f>データ!DN7</f>
        <v>-</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f>データ!DU7</f>
        <v>0.1</v>
      </c>
      <c r="CA79" s="82"/>
      <c r="CB79" s="82"/>
      <c r="CC79" s="82"/>
      <c r="CD79" s="82"/>
      <c r="CE79" s="82"/>
      <c r="CF79" s="82"/>
      <c r="CG79" s="82"/>
      <c r="CH79" s="82"/>
      <c r="CI79" s="82"/>
      <c r="CJ79" s="82"/>
      <c r="CK79" s="82"/>
      <c r="CL79" s="82"/>
      <c r="CM79" s="82"/>
      <c r="CN79" s="82"/>
      <c r="CO79" s="82"/>
      <c r="CP79" s="82"/>
      <c r="CQ79" s="82"/>
      <c r="CR79" s="82"/>
      <c r="CS79" s="82">
        <f>データ!DV7</f>
        <v>6.4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f>データ!EF7</f>
        <v>0.4</v>
      </c>
      <c r="GU79" s="82"/>
      <c r="GV79" s="82"/>
      <c r="GW79" s="82"/>
      <c r="GX79" s="82"/>
      <c r="GY79" s="82"/>
      <c r="GZ79" s="82"/>
      <c r="HA79" s="82"/>
      <c r="HB79" s="82"/>
      <c r="HC79" s="82"/>
      <c r="HD79" s="82"/>
      <c r="HE79" s="82"/>
      <c r="HF79" s="82"/>
      <c r="HG79" s="82"/>
      <c r="HH79" s="82"/>
      <c r="HI79" s="82"/>
      <c r="HJ79" s="82"/>
      <c r="HK79" s="82"/>
      <c r="HL79" s="82"/>
      <c r="HM79" s="82">
        <f>データ!EG7</f>
        <v>16.899999999999999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t="str">
        <f>データ!EP7</f>
        <v>-</v>
      </c>
      <c r="KW79" s="78"/>
      <c r="KX79" s="78"/>
      <c r="KY79" s="78"/>
      <c r="KZ79" s="78"/>
      <c r="LA79" s="78"/>
      <c r="LB79" s="78"/>
      <c r="LC79" s="78"/>
      <c r="LD79" s="78"/>
      <c r="LE79" s="78"/>
      <c r="LF79" s="78"/>
      <c r="LG79" s="78"/>
      <c r="LH79" s="78"/>
      <c r="LI79" s="78"/>
      <c r="LJ79" s="78"/>
      <c r="LK79" s="78"/>
      <c r="LL79" s="78"/>
      <c r="LM79" s="78"/>
      <c r="LN79" s="78"/>
      <c r="LO79" s="78">
        <f>データ!EQ7</f>
        <v>76921533</v>
      </c>
      <c r="LP79" s="78"/>
      <c r="LQ79" s="78"/>
      <c r="LR79" s="78"/>
      <c r="LS79" s="78"/>
      <c r="LT79" s="78"/>
      <c r="LU79" s="78"/>
      <c r="LV79" s="78"/>
      <c r="LW79" s="78"/>
      <c r="LX79" s="78"/>
      <c r="LY79" s="78"/>
      <c r="LZ79" s="78"/>
      <c r="MA79" s="78"/>
      <c r="MB79" s="78"/>
      <c r="MC79" s="78"/>
      <c r="MD79" s="78"/>
      <c r="ME79" s="78"/>
      <c r="MF79" s="78"/>
      <c r="MG79" s="78"/>
      <c r="MH79" s="78">
        <f>データ!ER7</f>
        <v>76921539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t="str">
        <f>データ!EU7</f>
        <v>-</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RS21rJiYGxHSyYkd+Pqp9WJOKgr7Sv4QDPsWcROKIKJ17wbzixp/yOj1cJESrY+xABEWwa7cjsqkzIZUqj0AQ==" saltValue="k7HaoC4649sW0dOveleWL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121</v>
      </c>
      <c r="BP5" s="61" t="s">
        <v>122</v>
      </c>
      <c r="BQ5" s="61" t="s">
        <v>112</v>
      </c>
      <c r="BR5" s="61" t="s">
        <v>113</v>
      </c>
      <c r="BS5" s="61" t="s">
        <v>123</v>
      </c>
      <c r="BT5" s="61" t="s">
        <v>115</v>
      </c>
      <c r="BU5" s="61" t="s">
        <v>116</v>
      </c>
      <c r="BV5" s="61" t="s">
        <v>117</v>
      </c>
      <c r="BW5" s="61" t="s">
        <v>118</v>
      </c>
      <c r="BX5" s="61" t="s">
        <v>119</v>
      </c>
      <c r="BY5" s="61" t="s">
        <v>120</v>
      </c>
      <c r="BZ5" s="61" t="s">
        <v>121</v>
      </c>
      <c r="CA5" s="61" t="s">
        <v>122</v>
      </c>
      <c r="CB5" s="61" t="s">
        <v>112</v>
      </c>
      <c r="CC5" s="61" t="s">
        <v>113</v>
      </c>
      <c r="CD5" s="61" t="s">
        <v>123</v>
      </c>
      <c r="CE5" s="61" t="s">
        <v>115</v>
      </c>
      <c r="CF5" s="61" t="s">
        <v>116</v>
      </c>
      <c r="CG5" s="61" t="s">
        <v>117</v>
      </c>
      <c r="CH5" s="61" t="s">
        <v>118</v>
      </c>
      <c r="CI5" s="61" t="s">
        <v>119</v>
      </c>
      <c r="CJ5" s="61" t="s">
        <v>120</v>
      </c>
      <c r="CK5" s="61" t="s">
        <v>121</v>
      </c>
      <c r="CL5" s="61" t="s">
        <v>122</v>
      </c>
      <c r="CM5" s="61" t="s">
        <v>112</v>
      </c>
      <c r="CN5" s="61" t="s">
        <v>124</v>
      </c>
      <c r="CO5" s="61" t="s">
        <v>123</v>
      </c>
      <c r="CP5" s="61" t="s">
        <v>115</v>
      </c>
      <c r="CQ5" s="61" t="s">
        <v>116</v>
      </c>
      <c r="CR5" s="61" t="s">
        <v>117</v>
      </c>
      <c r="CS5" s="61" t="s">
        <v>118</v>
      </c>
      <c r="CT5" s="61" t="s">
        <v>119</v>
      </c>
      <c r="CU5" s="61" t="s">
        <v>120</v>
      </c>
      <c r="CV5" s="61" t="s">
        <v>121</v>
      </c>
      <c r="CW5" s="61" t="s">
        <v>122</v>
      </c>
      <c r="CX5" s="61" t="s">
        <v>112</v>
      </c>
      <c r="CY5" s="61" t="s">
        <v>113</v>
      </c>
      <c r="CZ5" s="61" t="s">
        <v>123</v>
      </c>
      <c r="DA5" s="61" t="s">
        <v>115</v>
      </c>
      <c r="DB5" s="61" t="s">
        <v>116</v>
      </c>
      <c r="DC5" s="61" t="s">
        <v>117</v>
      </c>
      <c r="DD5" s="61" t="s">
        <v>118</v>
      </c>
      <c r="DE5" s="61" t="s">
        <v>119</v>
      </c>
      <c r="DF5" s="61" t="s">
        <v>120</v>
      </c>
      <c r="DG5" s="61" t="s">
        <v>110</v>
      </c>
      <c r="DH5" s="61" t="s">
        <v>111</v>
      </c>
      <c r="DI5" s="61" t="s">
        <v>125</v>
      </c>
      <c r="DJ5" s="61" t="s">
        <v>113</v>
      </c>
      <c r="DK5" s="61" t="s">
        <v>123</v>
      </c>
      <c r="DL5" s="61" t="s">
        <v>115</v>
      </c>
      <c r="DM5" s="61" t="s">
        <v>116</v>
      </c>
      <c r="DN5" s="61" t="s">
        <v>117</v>
      </c>
      <c r="DO5" s="61" t="s">
        <v>118</v>
      </c>
      <c r="DP5" s="61" t="s">
        <v>119</v>
      </c>
      <c r="DQ5" s="61" t="s">
        <v>120</v>
      </c>
      <c r="DR5" s="61" t="s">
        <v>121</v>
      </c>
      <c r="DS5" s="61" t="s">
        <v>111</v>
      </c>
      <c r="DT5" s="61" t="s">
        <v>112</v>
      </c>
      <c r="DU5" s="61" t="s">
        <v>113</v>
      </c>
      <c r="DV5" s="61" t="s">
        <v>123</v>
      </c>
      <c r="DW5" s="61" t="s">
        <v>115</v>
      </c>
      <c r="DX5" s="61" t="s">
        <v>116</v>
      </c>
      <c r="DY5" s="61" t="s">
        <v>117</v>
      </c>
      <c r="DZ5" s="61" t="s">
        <v>118</v>
      </c>
      <c r="EA5" s="61" t="s">
        <v>119</v>
      </c>
      <c r="EB5" s="61" t="s">
        <v>120</v>
      </c>
      <c r="EC5" s="61" t="s">
        <v>110</v>
      </c>
      <c r="ED5" s="61" t="s">
        <v>111</v>
      </c>
      <c r="EE5" s="61" t="s">
        <v>112</v>
      </c>
      <c r="EF5" s="61" t="s">
        <v>113</v>
      </c>
      <c r="EG5" s="61" t="s">
        <v>123</v>
      </c>
      <c r="EH5" s="61" t="s">
        <v>115</v>
      </c>
      <c r="EI5" s="61" t="s">
        <v>116</v>
      </c>
      <c r="EJ5" s="61" t="s">
        <v>117</v>
      </c>
      <c r="EK5" s="61" t="s">
        <v>118</v>
      </c>
      <c r="EL5" s="61" t="s">
        <v>119</v>
      </c>
      <c r="EM5" s="61" t="s">
        <v>126</v>
      </c>
      <c r="EN5" s="61" t="s">
        <v>121</v>
      </c>
      <c r="EO5" s="61" t="s">
        <v>122</v>
      </c>
      <c r="EP5" s="61" t="s">
        <v>112</v>
      </c>
      <c r="EQ5" s="61" t="s">
        <v>124</v>
      </c>
      <c r="ER5" s="61" t="s">
        <v>123</v>
      </c>
      <c r="ES5" s="61" t="s">
        <v>115</v>
      </c>
      <c r="ET5" s="61" t="s">
        <v>116</v>
      </c>
      <c r="EU5" s="61" t="s">
        <v>117</v>
      </c>
      <c r="EV5" s="61" t="s">
        <v>118</v>
      </c>
      <c r="EW5" s="61" t="s">
        <v>119</v>
      </c>
      <c r="EX5" s="61" t="s">
        <v>120</v>
      </c>
    </row>
    <row r="6" spans="1:154" s="66" customFormat="1" x14ac:dyDescent="0.15">
      <c r="A6" s="47" t="s">
        <v>127</v>
      </c>
      <c r="B6" s="62">
        <f>B8</f>
        <v>2017</v>
      </c>
      <c r="C6" s="62">
        <f t="shared" ref="C6:M6" si="2">C8</f>
        <v>42021</v>
      </c>
      <c r="D6" s="62">
        <f t="shared" si="2"/>
        <v>46</v>
      </c>
      <c r="E6" s="62">
        <f t="shared" si="2"/>
        <v>6</v>
      </c>
      <c r="F6" s="62">
        <f t="shared" si="2"/>
        <v>0</v>
      </c>
      <c r="G6" s="62">
        <f t="shared" si="2"/>
        <v>1</v>
      </c>
      <c r="H6" s="144" t="str">
        <f>IF(H8&lt;&gt;I8,H8,"")&amp;IF(I8&lt;&gt;J8,I8,"")&amp;"　"&amp;J8</f>
        <v>宮城県石巻市　石巻市立病院</v>
      </c>
      <c r="I6" s="145"/>
      <c r="J6" s="146"/>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6</v>
      </c>
      <c r="R6" s="62" t="str">
        <f t="shared" si="3"/>
        <v>-</v>
      </c>
      <c r="S6" s="62" t="str">
        <f t="shared" si="3"/>
        <v>ド 訓</v>
      </c>
      <c r="T6" s="62" t="str">
        <f t="shared" si="3"/>
        <v>救 感 輪</v>
      </c>
      <c r="U6" s="63">
        <f>U8</f>
        <v>146162</v>
      </c>
      <c r="V6" s="63">
        <f>V8</f>
        <v>4706</v>
      </c>
      <c r="W6" s="62" t="str">
        <f>W8</f>
        <v>非該当</v>
      </c>
      <c r="X6" s="62" t="str">
        <f t="shared" si="3"/>
        <v>１０：１</v>
      </c>
      <c r="Y6" s="63">
        <f t="shared" si="3"/>
        <v>140</v>
      </c>
      <c r="Z6" s="63">
        <f t="shared" si="3"/>
        <v>40</v>
      </c>
      <c r="AA6" s="63" t="str">
        <f t="shared" si="3"/>
        <v>-</v>
      </c>
      <c r="AB6" s="63" t="str">
        <f t="shared" si="3"/>
        <v>-</v>
      </c>
      <c r="AC6" s="63" t="str">
        <f t="shared" si="3"/>
        <v>-</v>
      </c>
      <c r="AD6" s="63">
        <f t="shared" si="3"/>
        <v>180</v>
      </c>
      <c r="AE6" s="63">
        <f t="shared" si="3"/>
        <v>93</v>
      </c>
      <c r="AF6" s="63">
        <f t="shared" si="3"/>
        <v>14</v>
      </c>
      <c r="AG6" s="63">
        <f t="shared" si="3"/>
        <v>107</v>
      </c>
      <c r="AH6" s="64" t="e">
        <f>IF(AH8="-",NA(),AH8)</f>
        <v>#N/A</v>
      </c>
      <c r="AI6" s="64" t="e">
        <f t="shared" ref="AI6:AQ6" si="4">IF(AI8="-",NA(),AI8)</f>
        <v>#N/A</v>
      </c>
      <c r="AJ6" s="64" t="e">
        <f t="shared" si="4"/>
        <v>#N/A</v>
      </c>
      <c r="AK6" s="64">
        <f t="shared" si="4"/>
        <v>95.8</v>
      </c>
      <c r="AL6" s="64">
        <f t="shared" si="4"/>
        <v>86.6</v>
      </c>
      <c r="AM6" s="64" t="e">
        <f t="shared" si="4"/>
        <v>#N/A</v>
      </c>
      <c r="AN6" s="64" t="e">
        <f t="shared" si="4"/>
        <v>#N/A</v>
      </c>
      <c r="AO6" s="64" t="e">
        <f t="shared" si="4"/>
        <v>#N/A</v>
      </c>
      <c r="AP6" s="64">
        <f t="shared" si="4"/>
        <v>96.7</v>
      </c>
      <c r="AQ6" s="64">
        <f t="shared" si="4"/>
        <v>96.6</v>
      </c>
      <c r="AR6" s="64" t="str">
        <f>IF(AR8="-","【-】","【"&amp;SUBSTITUTE(TEXT(AR8,"#,##0.0"),"-","△")&amp;"】")</f>
        <v>【98.5】</v>
      </c>
      <c r="AS6" s="64" t="e">
        <f>IF(AS8="-",NA(),AS8)</f>
        <v>#N/A</v>
      </c>
      <c r="AT6" s="64" t="e">
        <f t="shared" ref="AT6:BB6" si="5">IF(AT8="-",NA(),AT8)</f>
        <v>#N/A</v>
      </c>
      <c r="AU6" s="64" t="e">
        <f t="shared" si="5"/>
        <v>#N/A</v>
      </c>
      <c r="AV6" s="64">
        <f t="shared" si="5"/>
        <v>37.799999999999997</v>
      </c>
      <c r="AW6" s="64">
        <f t="shared" si="5"/>
        <v>54.7</v>
      </c>
      <c r="AX6" s="64" t="e">
        <f t="shared" si="5"/>
        <v>#N/A</v>
      </c>
      <c r="AY6" s="64" t="e">
        <f t="shared" si="5"/>
        <v>#N/A</v>
      </c>
      <c r="AZ6" s="64" t="e">
        <f t="shared" si="5"/>
        <v>#N/A</v>
      </c>
      <c r="BA6" s="64">
        <f t="shared" si="5"/>
        <v>84.2</v>
      </c>
      <c r="BB6" s="64">
        <f t="shared" si="5"/>
        <v>83.9</v>
      </c>
      <c r="BC6" s="64" t="str">
        <f>IF(BC8="-","【-】","【"&amp;SUBSTITUTE(TEXT(BC8,"#,##0.0"),"-","△")&amp;"】")</f>
        <v>【89.7】</v>
      </c>
      <c r="BD6" s="64" t="e">
        <f>IF(BD8="-",NA(),BD8)</f>
        <v>#N/A</v>
      </c>
      <c r="BE6" s="64" t="e">
        <f t="shared" ref="BE6:BM6" si="6">IF(BE8="-",NA(),BE8)</f>
        <v>#N/A</v>
      </c>
      <c r="BF6" s="64" t="e">
        <f t="shared" si="6"/>
        <v>#N/A</v>
      </c>
      <c r="BG6" s="64">
        <f t="shared" si="6"/>
        <v>697.9</v>
      </c>
      <c r="BH6" s="64">
        <f t="shared" si="6"/>
        <v>287.8</v>
      </c>
      <c r="BI6" s="64" t="e">
        <f t="shared" si="6"/>
        <v>#N/A</v>
      </c>
      <c r="BJ6" s="64" t="e">
        <f t="shared" si="6"/>
        <v>#N/A</v>
      </c>
      <c r="BK6" s="64" t="e">
        <f t="shared" si="6"/>
        <v>#N/A</v>
      </c>
      <c r="BL6" s="64">
        <f t="shared" si="6"/>
        <v>119.5</v>
      </c>
      <c r="BM6" s="64">
        <f t="shared" si="6"/>
        <v>116.9</v>
      </c>
      <c r="BN6" s="64" t="str">
        <f>IF(BN8="-","【-】","【"&amp;SUBSTITUTE(TEXT(BN8,"#,##0.0"),"-","△")&amp;"】")</f>
        <v>【64.7】</v>
      </c>
      <c r="BO6" s="64" t="e">
        <f>IF(BO8="-",NA(),BO8)</f>
        <v>#N/A</v>
      </c>
      <c r="BP6" s="64" t="e">
        <f t="shared" ref="BP6:BX6" si="7">IF(BP8="-",NA(),BP8)</f>
        <v>#N/A</v>
      </c>
      <c r="BQ6" s="64" t="e">
        <f t="shared" si="7"/>
        <v>#N/A</v>
      </c>
      <c r="BR6" s="64">
        <f t="shared" si="7"/>
        <v>47.6</v>
      </c>
      <c r="BS6" s="64">
        <f t="shared" si="7"/>
        <v>63.9</v>
      </c>
      <c r="BT6" s="64" t="e">
        <f t="shared" si="7"/>
        <v>#N/A</v>
      </c>
      <c r="BU6" s="64" t="e">
        <f t="shared" si="7"/>
        <v>#N/A</v>
      </c>
      <c r="BV6" s="64" t="e">
        <f t="shared" si="7"/>
        <v>#N/A</v>
      </c>
      <c r="BW6" s="64">
        <f t="shared" si="7"/>
        <v>69.8</v>
      </c>
      <c r="BX6" s="64">
        <f t="shared" si="7"/>
        <v>69.7</v>
      </c>
      <c r="BY6" s="64" t="str">
        <f>IF(BY8="-","【-】","【"&amp;SUBSTITUTE(TEXT(BY8,"#,##0.0"),"-","△")&amp;"】")</f>
        <v>【74.8】</v>
      </c>
      <c r="BZ6" s="65" t="e">
        <f>IF(BZ8="-",NA(),BZ8)</f>
        <v>#N/A</v>
      </c>
      <c r="CA6" s="65" t="e">
        <f t="shared" ref="CA6:CI6" si="8">IF(CA8="-",NA(),CA8)</f>
        <v>#N/A</v>
      </c>
      <c r="CB6" s="65" t="e">
        <f t="shared" si="8"/>
        <v>#N/A</v>
      </c>
      <c r="CC6" s="65">
        <f t="shared" si="8"/>
        <v>31979</v>
      </c>
      <c r="CD6" s="65">
        <f t="shared" si="8"/>
        <v>35420</v>
      </c>
      <c r="CE6" s="65" t="e">
        <f t="shared" si="8"/>
        <v>#N/A</v>
      </c>
      <c r="CF6" s="65" t="e">
        <f t="shared" si="8"/>
        <v>#N/A</v>
      </c>
      <c r="CG6" s="65" t="e">
        <f t="shared" si="8"/>
        <v>#N/A</v>
      </c>
      <c r="CH6" s="65">
        <f t="shared" si="8"/>
        <v>33492</v>
      </c>
      <c r="CI6" s="65">
        <f t="shared" si="8"/>
        <v>34136</v>
      </c>
      <c r="CJ6" s="64" t="str">
        <f>IF(CJ8="-","【-】","【"&amp;SUBSTITUTE(TEXT(CJ8,"#,##0"),"-","△")&amp;"】")</f>
        <v>【50,718】</v>
      </c>
      <c r="CK6" s="65" t="e">
        <f>IF(CK8="-",NA(),CK8)</f>
        <v>#N/A</v>
      </c>
      <c r="CL6" s="65" t="e">
        <f t="shared" ref="CL6:CT6" si="9">IF(CL8="-",NA(),CL8)</f>
        <v>#N/A</v>
      </c>
      <c r="CM6" s="65" t="e">
        <f t="shared" si="9"/>
        <v>#N/A</v>
      </c>
      <c r="CN6" s="65">
        <f t="shared" si="9"/>
        <v>12313</v>
      </c>
      <c r="CO6" s="65">
        <f t="shared" si="9"/>
        <v>12803</v>
      </c>
      <c r="CP6" s="65" t="e">
        <f t="shared" si="9"/>
        <v>#N/A</v>
      </c>
      <c r="CQ6" s="65" t="e">
        <f t="shared" si="9"/>
        <v>#N/A</v>
      </c>
      <c r="CR6" s="65" t="e">
        <f t="shared" si="9"/>
        <v>#N/A</v>
      </c>
      <c r="CS6" s="65">
        <f t="shared" si="9"/>
        <v>9976</v>
      </c>
      <c r="CT6" s="65">
        <f t="shared" si="9"/>
        <v>10130</v>
      </c>
      <c r="CU6" s="64" t="str">
        <f>IF(CU8="-","【-】","【"&amp;SUBSTITUTE(TEXT(CU8,"#,##0"),"-","△")&amp;"】")</f>
        <v>【14,202】</v>
      </c>
      <c r="CV6" s="64" t="e">
        <f>IF(CV8="-",NA(),CV8)</f>
        <v>#N/A</v>
      </c>
      <c r="CW6" s="64" t="e">
        <f t="shared" ref="CW6:DE6" si="10">IF(CW8="-",NA(),CW8)</f>
        <v>#N/A</v>
      </c>
      <c r="CX6" s="64" t="e">
        <f t="shared" si="10"/>
        <v>#N/A</v>
      </c>
      <c r="CY6" s="64">
        <f t="shared" si="10"/>
        <v>141.80000000000001</v>
      </c>
      <c r="CZ6" s="64">
        <f t="shared" si="10"/>
        <v>74.7</v>
      </c>
      <c r="DA6" s="64" t="e">
        <f t="shared" si="10"/>
        <v>#N/A</v>
      </c>
      <c r="DB6" s="64" t="e">
        <f t="shared" si="10"/>
        <v>#N/A</v>
      </c>
      <c r="DC6" s="64" t="e">
        <f t="shared" si="10"/>
        <v>#N/A</v>
      </c>
      <c r="DD6" s="64">
        <f t="shared" si="10"/>
        <v>63.4</v>
      </c>
      <c r="DE6" s="64">
        <f t="shared" si="10"/>
        <v>63.4</v>
      </c>
      <c r="DF6" s="64" t="str">
        <f>IF(DF8="-","【-】","【"&amp;SUBSTITUTE(TEXT(DF8,"#,##0.0"),"-","△")&amp;"】")</f>
        <v>【55.0】</v>
      </c>
      <c r="DG6" s="64" t="e">
        <f>IF(DG8="-",NA(),DG8)</f>
        <v>#N/A</v>
      </c>
      <c r="DH6" s="64" t="e">
        <f t="shared" ref="DH6:DP6" si="11">IF(DH8="-",NA(),DH8)</f>
        <v>#N/A</v>
      </c>
      <c r="DI6" s="64" t="e">
        <f t="shared" si="11"/>
        <v>#N/A</v>
      </c>
      <c r="DJ6" s="64">
        <f t="shared" si="11"/>
        <v>36.200000000000003</v>
      </c>
      <c r="DK6" s="64">
        <f t="shared" si="11"/>
        <v>21.6</v>
      </c>
      <c r="DL6" s="64" t="e">
        <f t="shared" si="11"/>
        <v>#N/A</v>
      </c>
      <c r="DM6" s="64" t="e">
        <f t="shared" si="11"/>
        <v>#N/A</v>
      </c>
      <c r="DN6" s="64" t="e">
        <f t="shared" si="11"/>
        <v>#N/A</v>
      </c>
      <c r="DO6" s="64">
        <f t="shared" si="11"/>
        <v>18.7</v>
      </c>
      <c r="DP6" s="64">
        <f t="shared" si="11"/>
        <v>18.3</v>
      </c>
      <c r="DQ6" s="64" t="str">
        <f>IF(DQ8="-","【-】","【"&amp;SUBSTITUTE(TEXT(DQ8,"#,##0.0"),"-","△")&amp;"】")</f>
        <v>【24.3】</v>
      </c>
      <c r="DR6" s="64" t="e">
        <f>IF(DR8="-",NA(),DR8)</f>
        <v>#N/A</v>
      </c>
      <c r="DS6" s="64" t="e">
        <f t="shared" ref="DS6:EA6" si="12">IF(DS8="-",NA(),DS8)</f>
        <v>#N/A</v>
      </c>
      <c r="DT6" s="64" t="e">
        <f t="shared" si="12"/>
        <v>#N/A</v>
      </c>
      <c r="DU6" s="64">
        <f t="shared" si="12"/>
        <v>0.1</v>
      </c>
      <c r="DV6" s="64">
        <f t="shared" si="12"/>
        <v>6.4</v>
      </c>
      <c r="DW6" s="64" t="e">
        <f t="shared" si="12"/>
        <v>#N/A</v>
      </c>
      <c r="DX6" s="64" t="e">
        <f t="shared" si="12"/>
        <v>#N/A</v>
      </c>
      <c r="DY6" s="64" t="e">
        <f t="shared" si="12"/>
        <v>#N/A</v>
      </c>
      <c r="DZ6" s="64">
        <f t="shared" si="12"/>
        <v>52.5</v>
      </c>
      <c r="EA6" s="64">
        <f t="shared" si="12"/>
        <v>53.5</v>
      </c>
      <c r="EB6" s="64" t="str">
        <f>IF(EB8="-","【-】","【"&amp;SUBSTITUTE(TEXT(EB8,"#,##0.0"),"-","△")&amp;"】")</f>
        <v>【51.6】</v>
      </c>
      <c r="EC6" s="64" t="e">
        <f>IF(EC8="-",NA(),EC8)</f>
        <v>#N/A</v>
      </c>
      <c r="ED6" s="64" t="e">
        <f t="shared" ref="ED6:EL6" si="13">IF(ED8="-",NA(),ED8)</f>
        <v>#N/A</v>
      </c>
      <c r="EE6" s="64" t="e">
        <f t="shared" si="13"/>
        <v>#N/A</v>
      </c>
      <c r="EF6" s="64">
        <f t="shared" si="13"/>
        <v>0.4</v>
      </c>
      <c r="EG6" s="64">
        <f t="shared" si="13"/>
        <v>16.899999999999999</v>
      </c>
      <c r="EH6" s="64" t="e">
        <f t="shared" si="13"/>
        <v>#N/A</v>
      </c>
      <c r="EI6" s="64" t="e">
        <f t="shared" si="13"/>
        <v>#N/A</v>
      </c>
      <c r="EJ6" s="64" t="e">
        <f t="shared" si="13"/>
        <v>#N/A</v>
      </c>
      <c r="EK6" s="64">
        <f t="shared" si="13"/>
        <v>69.7</v>
      </c>
      <c r="EL6" s="64">
        <f t="shared" si="13"/>
        <v>71.3</v>
      </c>
      <c r="EM6" s="64" t="str">
        <f>IF(EM8="-","【-】","【"&amp;SUBSTITUTE(TEXT(EM8,"#,##0.0"),"-","△")&amp;"】")</f>
        <v>【67.6】</v>
      </c>
      <c r="EN6" s="65" t="e">
        <f>IF(EN8="-",NA(),EN8)</f>
        <v>#N/A</v>
      </c>
      <c r="EO6" s="65" t="e">
        <f t="shared" ref="EO6:EW6" si="14">IF(EO8="-",NA(),EO8)</f>
        <v>#N/A</v>
      </c>
      <c r="EP6" s="65" t="e">
        <f t="shared" si="14"/>
        <v>#N/A</v>
      </c>
      <c r="EQ6" s="65">
        <f t="shared" si="14"/>
        <v>76921533</v>
      </c>
      <c r="ER6" s="65">
        <f t="shared" si="14"/>
        <v>76921539</v>
      </c>
      <c r="ES6" s="65" t="e">
        <f t="shared" si="14"/>
        <v>#N/A</v>
      </c>
      <c r="ET6" s="65" t="e">
        <f t="shared" si="14"/>
        <v>#N/A</v>
      </c>
      <c r="EU6" s="65" t="e">
        <f t="shared" si="14"/>
        <v>#N/A</v>
      </c>
      <c r="EV6" s="65">
        <f t="shared" si="14"/>
        <v>37752628</v>
      </c>
      <c r="EW6" s="65">
        <f t="shared" si="14"/>
        <v>39094598</v>
      </c>
      <c r="EX6" s="65" t="str">
        <f>IF(EX8="-","【-】","【"&amp;SUBSTITUTE(TEXT(EX8,"#,##0"),"-","△")&amp;"】")</f>
        <v>【45,442,498】</v>
      </c>
    </row>
    <row r="7" spans="1:154" s="66" customFormat="1" x14ac:dyDescent="0.15">
      <c r="A7" s="47" t="s">
        <v>128</v>
      </c>
      <c r="B7" s="62">
        <f t="shared" ref="B7:AG7" si="15">B8</f>
        <v>2017</v>
      </c>
      <c r="C7" s="62">
        <f t="shared" si="15"/>
        <v>42021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6</v>
      </c>
      <c r="R7" s="62" t="str">
        <f t="shared" si="15"/>
        <v>-</v>
      </c>
      <c r="S7" s="62" t="str">
        <f t="shared" si="15"/>
        <v>ド 訓</v>
      </c>
      <c r="T7" s="62" t="str">
        <f t="shared" si="15"/>
        <v>救 感 輪</v>
      </c>
      <c r="U7" s="63">
        <f>U8</f>
        <v>146162</v>
      </c>
      <c r="V7" s="63">
        <f>V8</f>
        <v>4706</v>
      </c>
      <c r="W7" s="62" t="str">
        <f>W8</f>
        <v>非該当</v>
      </c>
      <c r="X7" s="62" t="str">
        <f t="shared" si="15"/>
        <v>１０：１</v>
      </c>
      <c r="Y7" s="63">
        <f t="shared" si="15"/>
        <v>140</v>
      </c>
      <c r="Z7" s="63">
        <f t="shared" si="15"/>
        <v>40</v>
      </c>
      <c r="AA7" s="63" t="str">
        <f t="shared" si="15"/>
        <v>-</v>
      </c>
      <c r="AB7" s="63" t="str">
        <f t="shared" si="15"/>
        <v>-</v>
      </c>
      <c r="AC7" s="63" t="str">
        <f t="shared" si="15"/>
        <v>-</v>
      </c>
      <c r="AD7" s="63">
        <f t="shared" si="15"/>
        <v>180</v>
      </c>
      <c r="AE7" s="63">
        <f t="shared" si="15"/>
        <v>93</v>
      </c>
      <c r="AF7" s="63">
        <f t="shared" si="15"/>
        <v>14</v>
      </c>
      <c r="AG7" s="63">
        <f t="shared" si="15"/>
        <v>107</v>
      </c>
      <c r="AH7" s="64" t="str">
        <f>AH8</f>
        <v>-</v>
      </c>
      <c r="AI7" s="64" t="str">
        <f t="shared" ref="AI7:AQ7" si="16">AI8</f>
        <v>-</v>
      </c>
      <c r="AJ7" s="64" t="str">
        <f t="shared" si="16"/>
        <v>-</v>
      </c>
      <c r="AK7" s="64">
        <f t="shared" si="16"/>
        <v>95.8</v>
      </c>
      <c r="AL7" s="64">
        <f t="shared" si="16"/>
        <v>86.6</v>
      </c>
      <c r="AM7" s="64" t="str">
        <f t="shared" si="16"/>
        <v>-</v>
      </c>
      <c r="AN7" s="64" t="str">
        <f t="shared" si="16"/>
        <v>-</v>
      </c>
      <c r="AO7" s="64" t="str">
        <f t="shared" si="16"/>
        <v>-</v>
      </c>
      <c r="AP7" s="64">
        <f t="shared" si="16"/>
        <v>96.7</v>
      </c>
      <c r="AQ7" s="64">
        <f t="shared" si="16"/>
        <v>96.6</v>
      </c>
      <c r="AR7" s="64"/>
      <c r="AS7" s="64" t="str">
        <f>AS8</f>
        <v>-</v>
      </c>
      <c r="AT7" s="64" t="str">
        <f t="shared" ref="AT7:BB7" si="17">AT8</f>
        <v>-</v>
      </c>
      <c r="AU7" s="64" t="str">
        <f t="shared" si="17"/>
        <v>-</v>
      </c>
      <c r="AV7" s="64">
        <f t="shared" si="17"/>
        <v>37.799999999999997</v>
      </c>
      <c r="AW7" s="64">
        <f t="shared" si="17"/>
        <v>54.7</v>
      </c>
      <c r="AX7" s="64" t="str">
        <f t="shared" si="17"/>
        <v>-</v>
      </c>
      <c r="AY7" s="64" t="str">
        <f t="shared" si="17"/>
        <v>-</v>
      </c>
      <c r="AZ7" s="64" t="str">
        <f t="shared" si="17"/>
        <v>-</v>
      </c>
      <c r="BA7" s="64">
        <f t="shared" si="17"/>
        <v>84.2</v>
      </c>
      <c r="BB7" s="64">
        <f t="shared" si="17"/>
        <v>83.9</v>
      </c>
      <c r="BC7" s="64"/>
      <c r="BD7" s="64" t="str">
        <f>BD8</f>
        <v>-</v>
      </c>
      <c r="BE7" s="64" t="str">
        <f t="shared" ref="BE7:BM7" si="18">BE8</f>
        <v>-</v>
      </c>
      <c r="BF7" s="64" t="str">
        <f t="shared" si="18"/>
        <v>-</v>
      </c>
      <c r="BG7" s="64">
        <f t="shared" si="18"/>
        <v>697.9</v>
      </c>
      <c r="BH7" s="64">
        <f t="shared" si="18"/>
        <v>287.8</v>
      </c>
      <c r="BI7" s="64" t="str">
        <f t="shared" si="18"/>
        <v>-</v>
      </c>
      <c r="BJ7" s="64" t="str">
        <f t="shared" si="18"/>
        <v>-</v>
      </c>
      <c r="BK7" s="64" t="str">
        <f t="shared" si="18"/>
        <v>-</v>
      </c>
      <c r="BL7" s="64">
        <f t="shared" si="18"/>
        <v>119.5</v>
      </c>
      <c r="BM7" s="64">
        <f t="shared" si="18"/>
        <v>116.9</v>
      </c>
      <c r="BN7" s="64"/>
      <c r="BO7" s="64" t="str">
        <f>BO8</f>
        <v>-</v>
      </c>
      <c r="BP7" s="64" t="str">
        <f t="shared" ref="BP7:BX7" si="19">BP8</f>
        <v>-</v>
      </c>
      <c r="BQ7" s="64" t="str">
        <f t="shared" si="19"/>
        <v>-</v>
      </c>
      <c r="BR7" s="64">
        <f t="shared" si="19"/>
        <v>47.6</v>
      </c>
      <c r="BS7" s="64">
        <f t="shared" si="19"/>
        <v>63.9</v>
      </c>
      <c r="BT7" s="64" t="str">
        <f t="shared" si="19"/>
        <v>-</v>
      </c>
      <c r="BU7" s="64" t="str">
        <f t="shared" si="19"/>
        <v>-</v>
      </c>
      <c r="BV7" s="64" t="str">
        <f t="shared" si="19"/>
        <v>-</v>
      </c>
      <c r="BW7" s="64">
        <f t="shared" si="19"/>
        <v>69.8</v>
      </c>
      <c r="BX7" s="64">
        <f t="shared" si="19"/>
        <v>69.7</v>
      </c>
      <c r="BY7" s="64"/>
      <c r="BZ7" s="65" t="str">
        <f>BZ8</f>
        <v>-</v>
      </c>
      <c r="CA7" s="65" t="str">
        <f t="shared" ref="CA7:CI7" si="20">CA8</f>
        <v>-</v>
      </c>
      <c r="CB7" s="65" t="str">
        <f t="shared" si="20"/>
        <v>-</v>
      </c>
      <c r="CC7" s="65">
        <f t="shared" si="20"/>
        <v>31979</v>
      </c>
      <c r="CD7" s="65">
        <f t="shared" si="20"/>
        <v>35420</v>
      </c>
      <c r="CE7" s="65" t="str">
        <f t="shared" si="20"/>
        <v>-</v>
      </c>
      <c r="CF7" s="65" t="str">
        <f t="shared" si="20"/>
        <v>-</v>
      </c>
      <c r="CG7" s="65" t="str">
        <f t="shared" si="20"/>
        <v>-</v>
      </c>
      <c r="CH7" s="65">
        <f t="shared" si="20"/>
        <v>33492</v>
      </c>
      <c r="CI7" s="65">
        <f t="shared" si="20"/>
        <v>34136</v>
      </c>
      <c r="CJ7" s="64"/>
      <c r="CK7" s="65" t="str">
        <f>CK8</f>
        <v>-</v>
      </c>
      <c r="CL7" s="65" t="str">
        <f t="shared" ref="CL7:CT7" si="21">CL8</f>
        <v>-</v>
      </c>
      <c r="CM7" s="65" t="str">
        <f t="shared" si="21"/>
        <v>-</v>
      </c>
      <c r="CN7" s="65">
        <f t="shared" si="21"/>
        <v>12313</v>
      </c>
      <c r="CO7" s="65">
        <f t="shared" si="21"/>
        <v>12803</v>
      </c>
      <c r="CP7" s="65" t="str">
        <f t="shared" si="21"/>
        <v>-</v>
      </c>
      <c r="CQ7" s="65" t="str">
        <f t="shared" si="21"/>
        <v>-</v>
      </c>
      <c r="CR7" s="65" t="str">
        <f t="shared" si="21"/>
        <v>-</v>
      </c>
      <c r="CS7" s="65">
        <f t="shared" si="21"/>
        <v>9976</v>
      </c>
      <c r="CT7" s="65">
        <f t="shared" si="21"/>
        <v>10130</v>
      </c>
      <c r="CU7" s="64"/>
      <c r="CV7" s="64" t="str">
        <f>CV8</f>
        <v>-</v>
      </c>
      <c r="CW7" s="64" t="str">
        <f t="shared" ref="CW7:DE7" si="22">CW8</f>
        <v>-</v>
      </c>
      <c r="CX7" s="64" t="str">
        <f t="shared" si="22"/>
        <v>-</v>
      </c>
      <c r="CY7" s="64">
        <f t="shared" si="22"/>
        <v>141.80000000000001</v>
      </c>
      <c r="CZ7" s="64">
        <f t="shared" si="22"/>
        <v>74.7</v>
      </c>
      <c r="DA7" s="64" t="str">
        <f t="shared" si="22"/>
        <v>-</v>
      </c>
      <c r="DB7" s="64" t="str">
        <f t="shared" si="22"/>
        <v>-</v>
      </c>
      <c r="DC7" s="64" t="str">
        <f t="shared" si="22"/>
        <v>-</v>
      </c>
      <c r="DD7" s="64">
        <f t="shared" si="22"/>
        <v>63.4</v>
      </c>
      <c r="DE7" s="64">
        <f t="shared" si="22"/>
        <v>63.4</v>
      </c>
      <c r="DF7" s="64"/>
      <c r="DG7" s="64" t="str">
        <f>DG8</f>
        <v>-</v>
      </c>
      <c r="DH7" s="64" t="str">
        <f t="shared" ref="DH7:DP7" si="23">DH8</f>
        <v>-</v>
      </c>
      <c r="DI7" s="64" t="str">
        <f t="shared" si="23"/>
        <v>-</v>
      </c>
      <c r="DJ7" s="64">
        <f t="shared" si="23"/>
        <v>36.200000000000003</v>
      </c>
      <c r="DK7" s="64">
        <f t="shared" si="23"/>
        <v>21.6</v>
      </c>
      <c r="DL7" s="64" t="str">
        <f t="shared" si="23"/>
        <v>-</v>
      </c>
      <c r="DM7" s="64" t="str">
        <f t="shared" si="23"/>
        <v>-</v>
      </c>
      <c r="DN7" s="64" t="str">
        <f t="shared" si="23"/>
        <v>-</v>
      </c>
      <c r="DO7" s="64">
        <f t="shared" si="23"/>
        <v>18.7</v>
      </c>
      <c r="DP7" s="64">
        <f t="shared" si="23"/>
        <v>18.3</v>
      </c>
      <c r="DQ7" s="64"/>
      <c r="DR7" s="64" t="str">
        <f>DR8</f>
        <v>-</v>
      </c>
      <c r="DS7" s="64" t="str">
        <f t="shared" ref="DS7:EA7" si="24">DS8</f>
        <v>-</v>
      </c>
      <c r="DT7" s="64" t="str">
        <f t="shared" si="24"/>
        <v>-</v>
      </c>
      <c r="DU7" s="64">
        <f t="shared" si="24"/>
        <v>0.1</v>
      </c>
      <c r="DV7" s="64">
        <f t="shared" si="24"/>
        <v>6.4</v>
      </c>
      <c r="DW7" s="64" t="str">
        <f t="shared" si="24"/>
        <v>-</v>
      </c>
      <c r="DX7" s="64" t="str">
        <f t="shared" si="24"/>
        <v>-</v>
      </c>
      <c r="DY7" s="64" t="str">
        <f t="shared" si="24"/>
        <v>-</v>
      </c>
      <c r="DZ7" s="64">
        <f t="shared" si="24"/>
        <v>52.5</v>
      </c>
      <c r="EA7" s="64">
        <f t="shared" si="24"/>
        <v>53.5</v>
      </c>
      <c r="EB7" s="64"/>
      <c r="EC7" s="64" t="str">
        <f>EC8</f>
        <v>-</v>
      </c>
      <c r="ED7" s="64" t="str">
        <f t="shared" ref="ED7:EL7" si="25">ED8</f>
        <v>-</v>
      </c>
      <c r="EE7" s="64" t="str">
        <f t="shared" si="25"/>
        <v>-</v>
      </c>
      <c r="EF7" s="64">
        <f t="shared" si="25"/>
        <v>0.4</v>
      </c>
      <c r="EG7" s="64">
        <f t="shared" si="25"/>
        <v>16.899999999999999</v>
      </c>
      <c r="EH7" s="64" t="str">
        <f t="shared" si="25"/>
        <v>-</v>
      </c>
      <c r="EI7" s="64" t="str">
        <f t="shared" si="25"/>
        <v>-</v>
      </c>
      <c r="EJ7" s="64" t="str">
        <f t="shared" si="25"/>
        <v>-</v>
      </c>
      <c r="EK7" s="64">
        <f t="shared" si="25"/>
        <v>69.7</v>
      </c>
      <c r="EL7" s="64">
        <f t="shared" si="25"/>
        <v>71.3</v>
      </c>
      <c r="EM7" s="64"/>
      <c r="EN7" s="65" t="str">
        <f>EN8</f>
        <v>-</v>
      </c>
      <c r="EO7" s="65" t="str">
        <f t="shared" ref="EO7:EW7" si="26">EO8</f>
        <v>-</v>
      </c>
      <c r="EP7" s="65" t="str">
        <f t="shared" si="26"/>
        <v>-</v>
      </c>
      <c r="EQ7" s="65">
        <f t="shared" si="26"/>
        <v>76921533</v>
      </c>
      <c r="ER7" s="65">
        <f t="shared" si="26"/>
        <v>76921539</v>
      </c>
      <c r="ES7" s="65" t="str">
        <f t="shared" si="26"/>
        <v>-</v>
      </c>
      <c r="ET7" s="65" t="str">
        <f t="shared" si="26"/>
        <v>-</v>
      </c>
      <c r="EU7" s="65" t="str">
        <f t="shared" si="26"/>
        <v>-</v>
      </c>
      <c r="EV7" s="65">
        <f t="shared" si="26"/>
        <v>37752628</v>
      </c>
      <c r="EW7" s="65">
        <f t="shared" si="26"/>
        <v>39094598</v>
      </c>
      <c r="EX7" s="65"/>
    </row>
    <row r="8" spans="1:154" s="66" customFormat="1" x14ac:dyDescent="0.15">
      <c r="A8" s="47"/>
      <c r="B8" s="67">
        <v>2017</v>
      </c>
      <c r="C8" s="67">
        <v>42021</v>
      </c>
      <c r="D8" s="67">
        <v>46</v>
      </c>
      <c r="E8" s="67">
        <v>6</v>
      </c>
      <c r="F8" s="67">
        <v>0</v>
      </c>
      <c r="G8" s="67">
        <v>1</v>
      </c>
      <c r="H8" s="67" t="s">
        <v>129</v>
      </c>
      <c r="I8" s="67" t="s">
        <v>130</v>
      </c>
      <c r="J8" s="67" t="s">
        <v>131</v>
      </c>
      <c r="K8" s="67" t="s">
        <v>132</v>
      </c>
      <c r="L8" s="67" t="s">
        <v>133</v>
      </c>
      <c r="M8" s="67" t="s">
        <v>134</v>
      </c>
      <c r="N8" s="67" t="s">
        <v>135</v>
      </c>
      <c r="O8" s="67" t="s">
        <v>136</v>
      </c>
      <c r="P8" s="67" t="s">
        <v>137</v>
      </c>
      <c r="Q8" s="68">
        <v>6</v>
      </c>
      <c r="R8" s="67" t="s">
        <v>138</v>
      </c>
      <c r="S8" s="67" t="s">
        <v>139</v>
      </c>
      <c r="T8" s="67" t="s">
        <v>140</v>
      </c>
      <c r="U8" s="68">
        <v>146162</v>
      </c>
      <c r="V8" s="68">
        <v>4706</v>
      </c>
      <c r="W8" s="67" t="s">
        <v>141</v>
      </c>
      <c r="X8" s="69" t="s">
        <v>142</v>
      </c>
      <c r="Y8" s="68">
        <v>140</v>
      </c>
      <c r="Z8" s="68">
        <v>40</v>
      </c>
      <c r="AA8" s="68" t="s">
        <v>138</v>
      </c>
      <c r="AB8" s="68" t="s">
        <v>138</v>
      </c>
      <c r="AC8" s="68" t="s">
        <v>138</v>
      </c>
      <c r="AD8" s="68">
        <v>180</v>
      </c>
      <c r="AE8" s="68">
        <v>93</v>
      </c>
      <c r="AF8" s="68">
        <v>14</v>
      </c>
      <c r="AG8" s="68">
        <v>107</v>
      </c>
      <c r="AH8" s="70" t="s">
        <v>138</v>
      </c>
      <c r="AI8" s="70" t="s">
        <v>138</v>
      </c>
      <c r="AJ8" s="70" t="s">
        <v>138</v>
      </c>
      <c r="AK8" s="70">
        <v>95.8</v>
      </c>
      <c r="AL8" s="70">
        <v>86.6</v>
      </c>
      <c r="AM8" s="70" t="s">
        <v>138</v>
      </c>
      <c r="AN8" s="70" t="s">
        <v>138</v>
      </c>
      <c r="AO8" s="70" t="s">
        <v>138</v>
      </c>
      <c r="AP8" s="70">
        <v>96.7</v>
      </c>
      <c r="AQ8" s="70">
        <v>96.6</v>
      </c>
      <c r="AR8" s="70">
        <v>98.5</v>
      </c>
      <c r="AS8" s="70" t="s">
        <v>138</v>
      </c>
      <c r="AT8" s="70" t="s">
        <v>138</v>
      </c>
      <c r="AU8" s="70" t="s">
        <v>138</v>
      </c>
      <c r="AV8" s="70">
        <v>37.799999999999997</v>
      </c>
      <c r="AW8" s="70">
        <v>54.7</v>
      </c>
      <c r="AX8" s="70" t="s">
        <v>138</v>
      </c>
      <c r="AY8" s="70" t="s">
        <v>138</v>
      </c>
      <c r="AZ8" s="70" t="s">
        <v>138</v>
      </c>
      <c r="BA8" s="70">
        <v>84.2</v>
      </c>
      <c r="BB8" s="70">
        <v>83.9</v>
      </c>
      <c r="BC8" s="70">
        <v>89.7</v>
      </c>
      <c r="BD8" s="71" t="s">
        <v>138</v>
      </c>
      <c r="BE8" s="71" t="s">
        <v>138</v>
      </c>
      <c r="BF8" s="71" t="s">
        <v>138</v>
      </c>
      <c r="BG8" s="71">
        <v>697.9</v>
      </c>
      <c r="BH8" s="71">
        <v>287.8</v>
      </c>
      <c r="BI8" s="71" t="s">
        <v>138</v>
      </c>
      <c r="BJ8" s="71" t="s">
        <v>138</v>
      </c>
      <c r="BK8" s="71" t="s">
        <v>138</v>
      </c>
      <c r="BL8" s="71">
        <v>119.5</v>
      </c>
      <c r="BM8" s="71">
        <v>116.9</v>
      </c>
      <c r="BN8" s="71">
        <v>64.7</v>
      </c>
      <c r="BO8" s="70" t="s">
        <v>138</v>
      </c>
      <c r="BP8" s="70" t="s">
        <v>138</v>
      </c>
      <c r="BQ8" s="70" t="s">
        <v>138</v>
      </c>
      <c r="BR8" s="70">
        <v>47.6</v>
      </c>
      <c r="BS8" s="70">
        <v>63.9</v>
      </c>
      <c r="BT8" s="70" t="s">
        <v>138</v>
      </c>
      <c r="BU8" s="70" t="s">
        <v>138</v>
      </c>
      <c r="BV8" s="70" t="s">
        <v>138</v>
      </c>
      <c r="BW8" s="70">
        <v>69.8</v>
      </c>
      <c r="BX8" s="70">
        <v>69.7</v>
      </c>
      <c r="BY8" s="70">
        <v>74.8</v>
      </c>
      <c r="BZ8" s="71" t="s">
        <v>138</v>
      </c>
      <c r="CA8" s="71" t="s">
        <v>138</v>
      </c>
      <c r="CB8" s="71" t="s">
        <v>138</v>
      </c>
      <c r="CC8" s="71">
        <v>31979</v>
      </c>
      <c r="CD8" s="71">
        <v>35420</v>
      </c>
      <c r="CE8" s="71" t="s">
        <v>138</v>
      </c>
      <c r="CF8" s="71" t="s">
        <v>138</v>
      </c>
      <c r="CG8" s="71" t="s">
        <v>138</v>
      </c>
      <c r="CH8" s="71">
        <v>33492</v>
      </c>
      <c r="CI8" s="71">
        <v>34136</v>
      </c>
      <c r="CJ8" s="70">
        <v>50718</v>
      </c>
      <c r="CK8" s="71" t="s">
        <v>138</v>
      </c>
      <c r="CL8" s="71" t="s">
        <v>138</v>
      </c>
      <c r="CM8" s="71" t="s">
        <v>138</v>
      </c>
      <c r="CN8" s="71">
        <v>12313</v>
      </c>
      <c r="CO8" s="71">
        <v>12803</v>
      </c>
      <c r="CP8" s="71" t="s">
        <v>138</v>
      </c>
      <c r="CQ8" s="71" t="s">
        <v>138</v>
      </c>
      <c r="CR8" s="71" t="s">
        <v>138</v>
      </c>
      <c r="CS8" s="71">
        <v>9976</v>
      </c>
      <c r="CT8" s="71">
        <v>10130</v>
      </c>
      <c r="CU8" s="70">
        <v>14202</v>
      </c>
      <c r="CV8" s="71" t="s">
        <v>138</v>
      </c>
      <c r="CW8" s="71" t="s">
        <v>138</v>
      </c>
      <c r="CX8" s="71" t="s">
        <v>138</v>
      </c>
      <c r="CY8" s="71">
        <v>141.80000000000001</v>
      </c>
      <c r="CZ8" s="71">
        <v>74.7</v>
      </c>
      <c r="DA8" s="71" t="s">
        <v>138</v>
      </c>
      <c r="DB8" s="71" t="s">
        <v>138</v>
      </c>
      <c r="DC8" s="71" t="s">
        <v>138</v>
      </c>
      <c r="DD8" s="71">
        <v>63.4</v>
      </c>
      <c r="DE8" s="71">
        <v>63.4</v>
      </c>
      <c r="DF8" s="71">
        <v>55</v>
      </c>
      <c r="DG8" s="71" t="s">
        <v>138</v>
      </c>
      <c r="DH8" s="71" t="s">
        <v>138</v>
      </c>
      <c r="DI8" s="71" t="s">
        <v>138</v>
      </c>
      <c r="DJ8" s="71">
        <v>36.200000000000003</v>
      </c>
      <c r="DK8" s="71">
        <v>21.6</v>
      </c>
      <c r="DL8" s="71" t="s">
        <v>138</v>
      </c>
      <c r="DM8" s="71" t="s">
        <v>138</v>
      </c>
      <c r="DN8" s="71" t="s">
        <v>138</v>
      </c>
      <c r="DO8" s="71">
        <v>18.7</v>
      </c>
      <c r="DP8" s="71">
        <v>18.3</v>
      </c>
      <c r="DQ8" s="71">
        <v>24.3</v>
      </c>
      <c r="DR8" s="70" t="s">
        <v>138</v>
      </c>
      <c r="DS8" s="70" t="s">
        <v>138</v>
      </c>
      <c r="DT8" s="70" t="s">
        <v>138</v>
      </c>
      <c r="DU8" s="70">
        <v>0.1</v>
      </c>
      <c r="DV8" s="70">
        <v>6.4</v>
      </c>
      <c r="DW8" s="70" t="s">
        <v>138</v>
      </c>
      <c r="DX8" s="70" t="s">
        <v>138</v>
      </c>
      <c r="DY8" s="70" t="s">
        <v>138</v>
      </c>
      <c r="DZ8" s="70">
        <v>52.5</v>
      </c>
      <c r="EA8" s="70">
        <v>53.5</v>
      </c>
      <c r="EB8" s="70">
        <v>51.6</v>
      </c>
      <c r="EC8" s="70" t="s">
        <v>138</v>
      </c>
      <c r="ED8" s="70" t="s">
        <v>138</v>
      </c>
      <c r="EE8" s="70" t="s">
        <v>138</v>
      </c>
      <c r="EF8" s="70">
        <v>0.4</v>
      </c>
      <c r="EG8" s="70">
        <v>16.899999999999999</v>
      </c>
      <c r="EH8" s="70" t="s">
        <v>138</v>
      </c>
      <c r="EI8" s="70" t="s">
        <v>138</v>
      </c>
      <c r="EJ8" s="70" t="s">
        <v>138</v>
      </c>
      <c r="EK8" s="70">
        <v>69.7</v>
      </c>
      <c r="EL8" s="70">
        <v>71.3</v>
      </c>
      <c r="EM8" s="70">
        <v>67.599999999999994</v>
      </c>
      <c r="EN8" s="71" t="s">
        <v>138</v>
      </c>
      <c r="EO8" s="71" t="s">
        <v>138</v>
      </c>
      <c r="EP8" s="71" t="s">
        <v>138</v>
      </c>
      <c r="EQ8" s="71">
        <v>76921533</v>
      </c>
      <c r="ER8" s="71">
        <v>76921539</v>
      </c>
      <c r="ES8" s="71" t="s">
        <v>138</v>
      </c>
      <c r="ET8" s="71" t="s">
        <v>138</v>
      </c>
      <c r="EU8" s="71" t="s">
        <v>138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若山 俊弘 [Toshihiro Wakayama]</cp:lastModifiedBy>
  <cp:lastPrinted>2019-01-28T01:29:43Z</cp:lastPrinted>
  <dcterms:created xsi:type="dcterms:W3CDTF">2018-12-07T10:39:53Z</dcterms:created>
  <dcterms:modified xsi:type="dcterms:W3CDTF">2019-01-28T01:30:11Z</dcterms:modified>
  <cp:category/>
</cp:coreProperties>
</file>