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097\Desktop\"/>
    </mc:Choice>
  </mc:AlternateContent>
  <workbookProtection workbookAlgorithmName="SHA-512" workbookHashValue="0/XVV/3HsK7BjEbAkzvwija1JvWyHKpIALix/obmvGz5XD/y57wYGkjR5/heZY+srd5/y7N/eayMRPUypahXzA==" workbookSaltValue="wtB0Zrag/j93wc+Tm4PTpg==" workbookSpinCount="100000" lockStructure="1"/>
  <bookViews>
    <workbookView xWindow="0" yWindow="0" windowWidth="24000" windowHeight="97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<sst xmlns="http://schemas.openxmlformats.org/spreadsheetml/2006/main" count="232" uniqueCount="120">
  <si>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</si>
  <si>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</si>
  <si>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</si>
  <si>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</si>
  <si>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</si>
  <si>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</si>
  <si>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</si>
  <si>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</si>
  <si>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</si>
  <si>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</si>
  <si>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</si>
  <si>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</si>
  <si>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</si>
  <si>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</si>
  <si>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</si>
  <si>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</si>
  <si>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</si>
  <si>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</si>
  <si>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</si>
  <si>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</si>
  <si>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</si>
  <si>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</si>
  <si>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</si>
  <si>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</si>
  <si>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</si>
  <si>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</si>
  <si>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</si>
  <si>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</si>
  <si>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</si>
  <si>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</si>
  <si>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</si>
  <si>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</si>
  <si>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</si>
  <si>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</si>
  <si>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</si>
  <si>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</si>
  <si>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</si>
  <si>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</si>
  <si>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</si>
  <si>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</si>
  <si>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</si>
  <si>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</si>
  <si>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</si>
  <si>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</si>
  <si>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</si>
  <si>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</si>
  <si>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</si>
  <si>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</si>
  <si>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</si>
  <si>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</si>
  <si>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</si>
  <si>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</si>
  <si>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</si>
  <si>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</si>
  <si>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</si>
  <si>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</si>
  <si>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</si>
  <si>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</si>
  <si>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</si>
  <si>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</si>
  <si>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</si>
  <si>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</si>
  <si>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</si>
  <si>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</si>
  <si>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</si>
  <si>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</si>
  <si>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</si>
  <si>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</si>
  <si>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</si>
  <si>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</si>
  <si>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</si>
  <si>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</si>
  <si>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</si>
  <si>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</si>
  <si>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</si>
  <si>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</si>
  <si>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</si>
  <si>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</si>
  <si>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</si>
  <si>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</si>
  <si>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</si>
  <si>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</si>
  <si>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</si>
  <si>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</si>
  <si>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</si>
  <si>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</si>
  <si>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</si>
  <si>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</si>
  <si>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</si>
  <si>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</si>
  <si>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</si>
  <si>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</si>
  <si>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</si>
  <si>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</si>
  <si>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</si>
  <si>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</si>
  <si>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</si>
  <si>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</si>
  <si>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</si>
  <si>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</si>
  <si>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</si>
  <si>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</si>
  <si>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</si>
  <si>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</si>
  <si>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</si>
  <si>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大衡村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</si>
  <si>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</si>
  <si>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</si>
  <si>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</si>
  <si>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</si>
  <si>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</si>
  <si>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</si>
  <si>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</si>
  <si>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</si>
  <si>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</si>
  <si>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</si>
  <si>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</si>
  <si>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今後の経営については、資産の老朽化に伴う更新工事や施設の維持管理費、人口の増加による受水費の負担増、更新工事に伴う起債の借入による増加で支出の増加が懸念される。
　不明水対策など料金収入に結びつかない給水量等の要因調査を行うなど受水費用の削減に努めるとともに、人口増減など10年先の見通を立てる。
　今後の資産管理については、施設や配水管・給水管の更新工事計画を立てて修繕工事で対応できるものについてはできる限り修繕で対応し、布設替えについては自主財源の負担を考え補助金・企業債等を活用しながら継続し安定した事業運営を目指す。
　事業の効率化を図る方法としては広域化の検討も必要と思われる。
　</t>
    <rPh sb="223" eb="225">
      <t>ジシュ</t>
    </rPh>
    <rPh sb="225" eb="227">
      <t>ザイゲン</t>
    </rPh>
    <rPh sb="228" eb="230">
      <t>フタン</t>
    </rPh>
    <rPh sb="231" eb="232">
      <t>カンガ</t>
    </rPh>
    <rPh sb="233" eb="236">
      <t>ホジョキン</t>
    </rPh>
    <rPh sb="237" eb="239">
      <t>キギョウ</t>
    </rPh>
    <rPh sb="239" eb="240">
      <t>サイ</t>
    </rPh>
    <rPh sb="240" eb="241">
      <t>トウ</t>
    </rPh>
    <rPh sb="242" eb="244">
      <t>カツヨウ</t>
    </rPh>
    <rPh sb="248" eb="250">
      <t>ケイゾク</t>
    </rPh>
    <phoneticPr fontId="16"/>
  </si>
  <si>
    <t>　①経常収支比率については昨年よりも若干下がったが、維持管理費や支払利息等費用は賄えている。
　②営業収益が大きいことから現在のところ発生していない。
　③流動比率はＨ26年度に6割弱まで下がっているが、これは会計制度の見直しにより流動負債の中に次年度に償還する償還金が計上されたことによるものである。
　④企業債残高に対する給水収益比率は現在更新工事等を行っておらず起債の借入がないため、割合が低い状況である。今後更新工事が発生した場合には上昇する。
　⑤料金回収率は、ほぼ90％超えで推移しており給水にかかる費用をほぼ給水収益で賄えている状態である。
　⑥給水原価は依然高い状態が続いている。水の供給形態が受水のみのため総費用に占める受水費割合が5割強と高く、他には今後施設・管路の更新費用が出てくることを考えると費用が増し上昇すると予想される。
　⑦施設利用率は低い状況だが、有収率が比較的高い割合で推移しているのと、新築住宅増加に伴い水需要は今後若干上昇すると予想している。</t>
    <rPh sb="18" eb="20">
      <t>ジャッカン</t>
    </rPh>
    <rPh sb="20" eb="21">
      <t>サ</t>
    </rPh>
    <rPh sb="26" eb="28">
      <t>イジ</t>
    </rPh>
    <rPh sb="28" eb="31">
      <t>カンリヒ</t>
    </rPh>
    <rPh sb="32" eb="34">
      <t>シハライ</t>
    </rPh>
    <rPh sb="34" eb="36">
      <t>リソク</t>
    </rPh>
    <rPh sb="36" eb="37">
      <t>トウ</t>
    </rPh>
    <rPh sb="37" eb="39">
      <t>ヒヨウ</t>
    </rPh>
    <rPh sb="40" eb="41">
      <t>マカナ</t>
    </rPh>
    <rPh sb="327" eb="328">
      <t>ツヨ</t>
    </rPh>
    <rPh sb="329" eb="330">
      <t>タカ</t>
    </rPh>
    <rPh sb="332" eb="333">
      <t>ホカ</t>
    </rPh>
    <rPh sb="345" eb="347">
      <t>ヒヨウ</t>
    </rPh>
    <rPh sb="348" eb="349">
      <t>デ</t>
    </rPh>
    <rPh sb="355" eb="356">
      <t>カンガ</t>
    </rPh>
    <rPh sb="359" eb="361">
      <t>ヒヨウ</t>
    </rPh>
    <rPh sb="362" eb="363">
      <t>マ</t>
    </rPh>
    <rPh sb="364" eb="366">
      <t>ジョウショウ</t>
    </rPh>
    <rPh sb="369" eb="371">
      <t>ヨソウ</t>
    </rPh>
    <rPh sb="412" eb="414">
      <t>シンチク</t>
    </rPh>
    <rPh sb="414" eb="416">
      <t>ジュウタク</t>
    </rPh>
    <rPh sb="416" eb="418">
      <t>ゾウカ</t>
    </rPh>
    <rPh sb="419" eb="420">
      <t>トモナ</t>
    </rPh>
    <rPh sb="421" eb="422">
      <t>ミズ</t>
    </rPh>
    <phoneticPr fontId="16"/>
  </si>
  <si>
    <t xml:space="preserve"> 当団体は経常収支比率が良好で、水道事業創業当時から補助金を受けて整備した管が多い。Ｈ26年度の水道会計制度の見直しにより固定資産のみなし償却制度が廃止され、補助金で取得した固定資産の減価償却が大きく発生している。今後もこのような状況が続くことから継続して管の検査等を行い適切な資産管理を行なっていく。
　管路の経年化率については，今のところ施設は健全性を維持しているが、今後更新資産がさらに増し上昇していく。今後早期に管の更新計画を立てて緊急に修繕が必要な管・施設等については優先順位が高いものから更新工事を行っていく予定であることから，管路更新率は0％となっている。</t>
    <rPh sb="231" eb="233">
      <t>シセツ</t>
    </rPh>
    <rPh sb="233" eb="234">
      <t>トウ</t>
    </rPh>
    <rPh sb="270" eb="272">
      <t>カンロ</t>
    </rPh>
    <rPh sb="272" eb="274">
      <t>コウシン</t>
    </rPh>
    <rPh sb="274" eb="275">
      <t>リツ</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</si>
</sst>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AD5-4772-B997-6E9AAC36A138}"/>
            </c:ext>
          </c:extLst>
        </c:ser>
        <c:dLbls>
          <c:showLegendKey val="0"/>
          <c:showVal val="0"/>
          <c:showCatName val="0"/>
          <c:showSerName val="0"/>
          <c:showPercent val="0"/>
          <c:showBubbleSize val="0"/>
        </c:dLbls>
        <c:gapWidth val="150"/>
        <c:axId val="440257456"/>
        <c:axId val="44395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9AD5-4772-B997-6E9AAC36A138}"/>
            </c:ext>
          </c:extLst>
        </c:ser>
        <c:dLbls>
          <c:showLegendKey val="0"/>
          <c:showVal val="0"/>
          <c:showCatName val="0"/>
          <c:showSerName val="0"/>
          <c:showPercent val="0"/>
          <c:showBubbleSize val="0"/>
        </c:dLbls>
        <c:marker val="1"/>
        <c:smooth val="0"/>
        <c:axId val="440257456"/>
        <c:axId val="443955968"/>
      </c:lineChart>
      <c:dateAx>
        <c:axId val="440257456"/>
        <c:scaling>
          <c:orientation val="minMax"/>
        </c:scaling>
        <c:delete val="1"/>
        <c:axPos val="b"/>
        <c:numFmt formatCode="ge" sourceLinked="1"/>
        <c:majorTickMark val="none"/>
        <c:minorTickMark val="none"/>
        <c:tickLblPos val="none"/>
        <c:crossAx val="443955968"/>
        <c:crosses val="autoZero"/>
        <c:auto val="1"/>
        <c:lblOffset val="100"/>
        <c:baseTimeUnit val="years"/>
      </c:dateAx>
      <c:valAx>
        <c:axId val="4439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25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44.14</c:v>
                </c:pt>
                <c:pt idx="1">
                  <c:v>43.83</c:v>
                </c:pt>
                <c:pt idx="2">
                  <c:v>47.29</c:v>
                </c:pt>
                <c:pt idx="3">
                  <c:v>45.43</c:v>
                </c:pt>
                <c:pt idx="4">
                  <c:v>43.08</c:v>
                </c:pt>
              </c:numCache>
            </c:numRef>
          </c:val>
          <c:extLst xmlns:c16r2="http://schemas.microsoft.com/office/drawing/2015/06/chart">
            <c:ext xmlns:c16="http://schemas.microsoft.com/office/drawing/2014/chart" uri="{C3380CC4-5D6E-409C-BE32-E72D297353CC}">
              <c16:uniqueId val="{00000000-F166-4C9F-AE40-5BE4F754F98C}"/>
            </c:ext>
          </c:extLst>
        </c:ser>
        <c:dLbls>
          <c:showLegendKey val="0"/>
          <c:showVal val="0"/>
          <c:showCatName val="0"/>
          <c:showSerName val="0"/>
          <c:showPercent val="0"/>
          <c:showBubbleSize val="0"/>
        </c:dLbls>
        <c:gapWidth val="150"/>
        <c:axId val="514224680"/>
        <c:axId val="51422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F166-4C9F-AE40-5BE4F754F98C}"/>
            </c:ext>
          </c:extLst>
        </c:ser>
        <c:dLbls>
          <c:showLegendKey val="0"/>
          <c:showVal val="0"/>
          <c:showCatName val="0"/>
          <c:showSerName val="0"/>
          <c:showPercent val="0"/>
          <c:showBubbleSize val="0"/>
        </c:dLbls>
        <c:marker val="1"/>
        <c:smooth val="0"/>
        <c:axId val="514224680"/>
        <c:axId val="514225072"/>
      </c:lineChart>
      <c:dateAx>
        <c:axId val="514224680"/>
        <c:scaling>
          <c:orientation val="minMax"/>
        </c:scaling>
        <c:delete val="1"/>
        <c:axPos val="b"/>
        <c:numFmt formatCode="ge" sourceLinked="1"/>
        <c:majorTickMark val="none"/>
        <c:minorTickMark val="none"/>
        <c:tickLblPos val="none"/>
        <c:crossAx val="514225072"/>
        <c:crosses val="autoZero"/>
        <c:auto val="1"/>
        <c:lblOffset val="100"/>
        <c:baseTimeUnit val="years"/>
      </c:dateAx>
      <c:valAx>
        <c:axId val="51422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22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83.04</c:v>
                </c:pt>
                <c:pt idx="1">
                  <c:v>83.97</c:v>
                </c:pt>
                <c:pt idx="2">
                  <c:v>81.84</c:v>
                </c:pt>
                <c:pt idx="3">
                  <c:v>88.71</c:v>
                </c:pt>
                <c:pt idx="4">
                  <c:v>85.69</c:v>
                </c:pt>
              </c:numCache>
            </c:numRef>
          </c:val>
          <c:extLst xmlns:c16r2="http://schemas.microsoft.com/office/drawing/2015/06/chart">
            <c:ext xmlns:c16="http://schemas.microsoft.com/office/drawing/2014/chart" uri="{C3380CC4-5D6E-409C-BE32-E72D297353CC}">
              <c16:uniqueId val="{00000000-5FD5-4E29-97E6-4F52B78555A4}"/>
            </c:ext>
          </c:extLst>
        </c:ser>
        <c:dLbls>
          <c:showLegendKey val="0"/>
          <c:showVal val="0"/>
          <c:showCatName val="0"/>
          <c:showSerName val="0"/>
          <c:showPercent val="0"/>
          <c:showBubbleSize val="0"/>
        </c:dLbls>
        <c:gapWidth val="150"/>
        <c:axId val="514226248"/>
        <c:axId val="51422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5FD5-4E29-97E6-4F52B78555A4}"/>
            </c:ext>
          </c:extLst>
        </c:ser>
        <c:dLbls>
          <c:showLegendKey val="0"/>
          <c:showVal val="0"/>
          <c:showCatName val="0"/>
          <c:showSerName val="0"/>
          <c:showPercent val="0"/>
          <c:showBubbleSize val="0"/>
        </c:dLbls>
        <c:marker val="1"/>
        <c:smooth val="0"/>
        <c:axId val="514226248"/>
        <c:axId val="514226640"/>
      </c:lineChart>
      <c:dateAx>
        <c:axId val="514226248"/>
        <c:scaling>
          <c:orientation val="minMax"/>
        </c:scaling>
        <c:delete val="1"/>
        <c:axPos val="b"/>
        <c:numFmt formatCode="ge" sourceLinked="1"/>
        <c:majorTickMark val="none"/>
        <c:minorTickMark val="none"/>
        <c:tickLblPos val="none"/>
        <c:crossAx val="514226640"/>
        <c:crosses val="autoZero"/>
        <c:auto val="1"/>
        <c:lblOffset val="100"/>
        <c:baseTimeUnit val="years"/>
      </c:dateAx>
      <c:valAx>
        <c:axId val="51422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22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112.64</c:v>
                </c:pt>
                <c:pt idx="1">
                  <c:v>106.06</c:v>
                </c:pt>
                <c:pt idx="2">
                  <c:v>100.89</c:v>
                </c:pt>
                <c:pt idx="3">
                  <c:v>105.56</c:v>
                </c:pt>
                <c:pt idx="4">
                  <c:v>104.11</c:v>
                </c:pt>
              </c:numCache>
            </c:numRef>
          </c:val>
          <c:extLst xmlns:c16r2="http://schemas.microsoft.com/office/drawing/2015/06/chart">
            <c:ext xmlns:c16="http://schemas.microsoft.com/office/drawing/2014/chart" uri="{C3380CC4-5D6E-409C-BE32-E72D297353CC}">
              <c16:uniqueId val="{00000000-5D86-44F1-92C1-177769A1896D}"/>
            </c:ext>
          </c:extLst>
        </c:ser>
        <c:dLbls>
          <c:showLegendKey val="0"/>
          <c:showVal val="0"/>
          <c:showCatName val="0"/>
          <c:showSerName val="0"/>
          <c:showPercent val="0"/>
          <c:showBubbleSize val="0"/>
        </c:dLbls>
        <c:gapWidth val="150"/>
        <c:axId val="513846376"/>
        <c:axId val="51384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5D86-44F1-92C1-177769A1896D}"/>
            </c:ext>
          </c:extLst>
        </c:ser>
        <c:dLbls>
          <c:showLegendKey val="0"/>
          <c:showVal val="0"/>
          <c:showCatName val="0"/>
          <c:showSerName val="0"/>
          <c:showPercent val="0"/>
          <c:showBubbleSize val="0"/>
        </c:dLbls>
        <c:marker val="1"/>
        <c:smooth val="0"/>
        <c:axId val="513846376"/>
        <c:axId val="513846760"/>
      </c:lineChart>
      <c:dateAx>
        <c:axId val="513846376"/>
        <c:scaling>
          <c:orientation val="minMax"/>
        </c:scaling>
        <c:delete val="1"/>
        <c:axPos val="b"/>
        <c:numFmt formatCode="ge" sourceLinked="1"/>
        <c:majorTickMark val="none"/>
        <c:minorTickMark val="none"/>
        <c:tickLblPos val="none"/>
        <c:crossAx val="513846760"/>
        <c:crosses val="autoZero"/>
        <c:auto val="1"/>
        <c:lblOffset val="100"/>
        <c:baseTimeUnit val="years"/>
      </c:dateAx>
      <c:valAx>
        <c:axId val="513846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384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32.82</c:v>
                </c:pt>
                <c:pt idx="1">
                  <c:v>61.77</c:v>
                </c:pt>
                <c:pt idx="2">
                  <c:v>63.65</c:v>
                </c:pt>
                <c:pt idx="3">
                  <c:v>65.47</c:v>
                </c:pt>
                <c:pt idx="4">
                  <c:v>66.3</c:v>
                </c:pt>
              </c:numCache>
            </c:numRef>
          </c:val>
          <c:extLst xmlns:c16r2="http://schemas.microsoft.com/office/drawing/2015/06/chart">
            <c:ext xmlns:c16="http://schemas.microsoft.com/office/drawing/2014/chart" uri="{C3380CC4-5D6E-409C-BE32-E72D297353CC}">
              <c16:uniqueId val="{00000000-BB43-4BBA-8E3F-83AAEF66CC16}"/>
            </c:ext>
          </c:extLst>
        </c:ser>
        <c:dLbls>
          <c:showLegendKey val="0"/>
          <c:showVal val="0"/>
          <c:showCatName val="0"/>
          <c:showSerName val="0"/>
          <c:showPercent val="0"/>
          <c:showBubbleSize val="0"/>
        </c:dLbls>
        <c:gapWidth val="150"/>
        <c:axId val="442259920"/>
        <c:axId val="44226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BB43-4BBA-8E3F-83AAEF66CC16}"/>
            </c:ext>
          </c:extLst>
        </c:ser>
        <c:dLbls>
          <c:showLegendKey val="0"/>
          <c:showVal val="0"/>
          <c:showCatName val="0"/>
          <c:showSerName val="0"/>
          <c:showPercent val="0"/>
          <c:showBubbleSize val="0"/>
        </c:dLbls>
        <c:marker val="1"/>
        <c:smooth val="0"/>
        <c:axId val="442259920"/>
        <c:axId val="442260312"/>
      </c:lineChart>
      <c:dateAx>
        <c:axId val="442259920"/>
        <c:scaling>
          <c:orientation val="minMax"/>
        </c:scaling>
        <c:delete val="1"/>
        <c:axPos val="b"/>
        <c:numFmt formatCode="ge" sourceLinked="1"/>
        <c:majorTickMark val="none"/>
        <c:minorTickMark val="none"/>
        <c:tickLblPos val="none"/>
        <c:crossAx val="442260312"/>
        <c:crosses val="autoZero"/>
        <c:auto val="1"/>
        <c:lblOffset val="100"/>
        <c:baseTimeUnit val="years"/>
      </c:dateAx>
      <c:valAx>
        <c:axId val="44226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25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3.69</c:v>
                </c:pt>
                <c:pt idx="2">
                  <c:v>16.62</c:v>
                </c:pt>
                <c:pt idx="3">
                  <c:v>24.63</c:v>
                </c:pt>
                <c:pt idx="4">
                  <c:v>24.68</c:v>
                </c:pt>
              </c:numCache>
            </c:numRef>
          </c:val>
          <c:extLst xmlns:c16r2="http://schemas.microsoft.com/office/drawing/2015/06/chart">
            <c:ext xmlns:c16="http://schemas.microsoft.com/office/drawing/2014/chart" uri="{C3380CC4-5D6E-409C-BE32-E72D297353CC}">
              <c16:uniqueId val="{00000000-FB32-451E-BAD5-CBEDDE12B839}"/>
            </c:ext>
          </c:extLst>
        </c:ser>
        <c:dLbls>
          <c:showLegendKey val="0"/>
          <c:showVal val="0"/>
          <c:showCatName val="0"/>
          <c:showSerName val="0"/>
          <c:showPercent val="0"/>
          <c:showBubbleSize val="0"/>
        </c:dLbls>
        <c:gapWidth val="150"/>
        <c:axId val="442261488"/>
        <c:axId val="51395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FB32-451E-BAD5-CBEDDE12B839}"/>
            </c:ext>
          </c:extLst>
        </c:ser>
        <c:dLbls>
          <c:showLegendKey val="0"/>
          <c:showVal val="0"/>
          <c:showCatName val="0"/>
          <c:showSerName val="0"/>
          <c:showPercent val="0"/>
          <c:showBubbleSize val="0"/>
        </c:dLbls>
        <c:marker val="1"/>
        <c:smooth val="0"/>
        <c:axId val="442261488"/>
        <c:axId val="513950880"/>
      </c:lineChart>
      <c:dateAx>
        <c:axId val="442261488"/>
        <c:scaling>
          <c:orientation val="minMax"/>
        </c:scaling>
        <c:delete val="1"/>
        <c:axPos val="b"/>
        <c:numFmt formatCode="ge" sourceLinked="1"/>
        <c:majorTickMark val="none"/>
        <c:minorTickMark val="none"/>
        <c:tickLblPos val="none"/>
        <c:crossAx val="513950880"/>
        <c:crosses val="autoZero"/>
        <c:auto val="1"/>
        <c:lblOffset val="100"/>
        <c:baseTimeUnit val="years"/>
      </c:dateAx>
      <c:valAx>
        <c:axId val="5139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26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277-47B0-A370-49E436D0E0A7}"/>
            </c:ext>
          </c:extLst>
        </c:ser>
        <c:dLbls>
          <c:showLegendKey val="0"/>
          <c:showVal val="0"/>
          <c:showCatName val="0"/>
          <c:showSerName val="0"/>
          <c:showPercent val="0"/>
          <c:showBubbleSize val="0"/>
        </c:dLbls>
        <c:gapWidth val="150"/>
        <c:axId val="513952056"/>
        <c:axId val="51395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4277-47B0-A370-49E436D0E0A7}"/>
            </c:ext>
          </c:extLst>
        </c:ser>
        <c:dLbls>
          <c:showLegendKey val="0"/>
          <c:showVal val="0"/>
          <c:showCatName val="0"/>
          <c:showSerName val="0"/>
          <c:showPercent val="0"/>
          <c:showBubbleSize val="0"/>
        </c:dLbls>
        <c:marker val="1"/>
        <c:smooth val="0"/>
        <c:axId val="513952056"/>
        <c:axId val="513952448"/>
      </c:lineChart>
      <c:dateAx>
        <c:axId val="513952056"/>
        <c:scaling>
          <c:orientation val="minMax"/>
        </c:scaling>
        <c:delete val="1"/>
        <c:axPos val="b"/>
        <c:numFmt formatCode="ge" sourceLinked="1"/>
        <c:majorTickMark val="none"/>
        <c:minorTickMark val="none"/>
        <c:tickLblPos val="none"/>
        <c:crossAx val="513952448"/>
        <c:crosses val="autoZero"/>
        <c:auto val="1"/>
        <c:lblOffset val="100"/>
        <c:baseTimeUnit val="years"/>
      </c:dateAx>
      <c:valAx>
        <c:axId val="513952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395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1943.3</c:v>
                </c:pt>
                <c:pt idx="1">
                  <c:v>1111.47</c:v>
                </c:pt>
                <c:pt idx="2">
                  <c:v>1094.83</c:v>
                </c:pt>
                <c:pt idx="3">
                  <c:v>1035.8900000000001</c:v>
                </c:pt>
                <c:pt idx="4">
                  <c:v>1035.2</c:v>
                </c:pt>
              </c:numCache>
            </c:numRef>
          </c:val>
          <c:extLst xmlns:c16r2="http://schemas.microsoft.com/office/drawing/2015/06/chart">
            <c:ext xmlns:c16="http://schemas.microsoft.com/office/drawing/2014/chart" uri="{C3380CC4-5D6E-409C-BE32-E72D297353CC}">
              <c16:uniqueId val="{00000000-4A65-4CF2-97EE-F238563BE5FC}"/>
            </c:ext>
          </c:extLst>
        </c:ser>
        <c:dLbls>
          <c:showLegendKey val="0"/>
          <c:showVal val="0"/>
          <c:showCatName val="0"/>
          <c:showSerName val="0"/>
          <c:showPercent val="0"/>
          <c:showBubbleSize val="0"/>
        </c:dLbls>
        <c:gapWidth val="150"/>
        <c:axId val="513953624"/>
        <c:axId val="51395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4A65-4CF2-97EE-F238563BE5FC}"/>
            </c:ext>
          </c:extLst>
        </c:ser>
        <c:dLbls>
          <c:showLegendKey val="0"/>
          <c:showVal val="0"/>
          <c:showCatName val="0"/>
          <c:showSerName val="0"/>
          <c:showPercent val="0"/>
          <c:showBubbleSize val="0"/>
        </c:dLbls>
        <c:marker val="1"/>
        <c:smooth val="0"/>
        <c:axId val="513953624"/>
        <c:axId val="513954016"/>
      </c:lineChart>
      <c:dateAx>
        <c:axId val="513953624"/>
        <c:scaling>
          <c:orientation val="minMax"/>
        </c:scaling>
        <c:delete val="1"/>
        <c:axPos val="b"/>
        <c:numFmt formatCode="ge" sourceLinked="1"/>
        <c:majorTickMark val="none"/>
        <c:minorTickMark val="none"/>
        <c:tickLblPos val="none"/>
        <c:crossAx val="513954016"/>
        <c:crosses val="autoZero"/>
        <c:auto val="1"/>
        <c:lblOffset val="100"/>
        <c:baseTimeUnit val="years"/>
      </c:dateAx>
      <c:valAx>
        <c:axId val="513954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395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164.16</c:v>
                </c:pt>
                <c:pt idx="1">
                  <c:v>155.04</c:v>
                </c:pt>
                <c:pt idx="2">
                  <c:v>141.09</c:v>
                </c:pt>
                <c:pt idx="3">
                  <c:v>130.83000000000001</c:v>
                </c:pt>
                <c:pt idx="4">
                  <c:v>130.15</c:v>
                </c:pt>
              </c:numCache>
            </c:numRef>
          </c:val>
          <c:extLst xmlns:c16r2="http://schemas.microsoft.com/office/drawing/2015/06/chart">
            <c:ext xmlns:c16="http://schemas.microsoft.com/office/drawing/2014/chart" uri="{C3380CC4-5D6E-409C-BE32-E72D297353CC}">
              <c16:uniqueId val="{00000000-38CD-43A4-8ECA-478E046584C6}"/>
            </c:ext>
          </c:extLst>
        </c:ser>
        <c:dLbls>
          <c:showLegendKey val="0"/>
          <c:showVal val="0"/>
          <c:showCatName val="0"/>
          <c:showSerName val="0"/>
          <c:showPercent val="0"/>
          <c:showBubbleSize val="0"/>
        </c:dLbls>
        <c:gapWidth val="150"/>
        <c:axId val="514404712"/>
        <c:axId val="51440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38CD-43A4-8ECA-478E046584C6}"/>
            </c:ext>
          </c:extLst>
        </c:ser>
        <c:dLbls>
          <c:showLegendKey val="0"/>
          <c:showVal val="0"/>
          <c:showCatName val="0"/>
          <c:showSerName val="0"/>
          <c:showPercent val="0"/>
          <c:showBubbleSize val="0"/>
        </c:dLbls>
        <c:marker val="1"/>
        <c:smooth val="0"/>
        <c:axId val="514404712"/>
        <c:axId val="514405104"/>
      </c:lineChart>
      <c:dateAx>
        <c:axId val="514404712"/>
        <c:scaling>
          <c:orientation val="minMax"/>
        </c:scaling>
        <c:delete val="1"/>
        <c:axPos val="b"/>
        <c:numFmt formatCode="ge" sourceLinked="1"/>
        <c:majorTickMark val="none"/>
        <c:minorTickMark val="none"/>
        <c:tickLblPos val="none"/>
        <c:crossAx val="514405104"/>
        <c:crosses val="autoZero"/>
        <c:auto val="1"/>
        <c:lblOffset val="100"/>
        <c:baseTimeUnit val="years"/>
      </c:dateAx>
      <c:valAx>
        <c:axId val="514405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440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100.61</c:v>
                </c:pt>
                <c:pt idx="1">
                  <c:v>98.5</c:v>
                </c:pt>
                <c:pt idx="2">
                  <c:v>94.02</c:v>
                </c:pt>
                <c:pt idx="3">
                  <c:v>94.9</c:v>
                </c:pt>
                <c:pt idx="4">
                  <c:v>91.04</c:v>
                </c:pt>
              </c:numCache>
            </c:numRef>
          </c:val>
          <c:extLst xmlns:c16r2="http://schemas.microsoft.com/office/drawing/2015/06/chart">
            <c:ext xmlns:c16="http://schemas.microsoft.com/office/drawing/2014/chart" uri="{C3380CC4-5D6E-409C-BE32-E72D297353CC}">
              <c16:uniqueId val="{00000000-A88C-4A14-B738-BBB380EBDFA1}"/>
            </c:ext>
          </c:extLst>
        </c:ser>
        <c:dLbls>
          <c:showLegendKey val="0"/>
          <c:showVal val="0"/>
          <c:showCatName val="0"/>
          <c:showSerName val="0"/>
          <c:showPercent val="0"/>
          <c:showBubbleSize val="0"/>
        </c:dLbls>
        <c:gapWidth val="150"/>
        <c:axId val="514406280"/>
        <c:axId val="51440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A88C-4A14-B738-BBB380EBDFA1}"/>
            </c:ext>
          </c:extLst>
        </c:ser>
        <c:dLbls>
          <c:showLegendKey val="0"/>
          <c:showVal val="0"/>
          <c:showCatName val="0"/>
          <c:showSerName val="0"/>
          <c:showPercent val="0"/>
          <c:showBubbleSize val="0"/>
        </c:dLbls>
        <c:marker val="1"/>
        <c:smooth val="0"/>
        <c:axId val="514406280"/>
        <c:axId val="514406672"/>
      </c:lineChart>
      <c:dateAx>
        <c:axId val="514406280"/>
        <c:scaling>
          <c:orientation val="minMax"/>
        </c:scaling>
        <c:delete val="1"/>
        <c:axPos val="b"/>
        <c:numFmt formatCode="ge" sourceLinked="1"/>
        <c:majorTickMark val="none"/>
        <c:minorTickMark val="none"/>
        <c:tickLblPos val="none"/>
        <c:crossAx val="514406672"/>
        <c:crosses val="autoZero"/>
        <c:auto val="1"/>
        <c:lblOffset val="100"/>
        <c:baseTimeUnit val="years"/>
      </c:dateAx>
      <c:valAx>
        <c:axId val="51440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40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294.64</c:v>
                </c:pt>
                <c:pt idx="1">
                  <c:v>301.75</c:v>
                </c:pt>
                <c:pt idx="2">
                  <c:v>311.99</c:v>
                </c:pt>
                <c:pt idx="3">
                  <c:v>302.7</c:v>
                </c:pt>
                <c:pt idx="4">
                  <c:v>324.91000000000003</c:v>
                </c:pt>
              </c:numCache>
            </c:numRef>
          </c:val>
          <c:extLst xmlns:c16r2="http://schemas.microsoft.com/office/drawing/2015/06/chart">
            <c:ext xmlns:c16="http://schemas.microsoft.com/office/drawing/2014/chart" uri="{C3380CC4-5D6E-409C-BE32-E72D297353CC}">
              <c16:uniqueId val="{00000000-BA8A-4776-8149-DF8362EF0C87}"/>
            </c:ext>
          </c:extLst>
        </c:ser>
        <c:dLbls>
          <c:showLegendKey val="0"/>
          <c:showVal val="0"/>
          <c:showCatName val="0"/>
          <c:showSerName val="0"/>
          <c:showPercent val="0"/>
          <c:showBubbleSize val="0"/>
        </c:dLbls>
        <c:gapWidth val="150"/>
        <c:axId val="514407848"/>
        <c:axId val="51422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BA8A-4776-8149-DF8362EF0C87}"/>
            </c:ext>
          </c:extLst>
        </c:ser>
        <c:dLbls>
          <c:showLegendKey val="0"/>
          <c:showVal val="0"/>
          <c:showCatName val="0"/>
          <c:showSerName val="0"/>
          <c:showPercent val="0"/>
          <c:showBubbleSize val="0"/>
        </c:dLbls>
        <c:marker val="1"/>
        <c:smooth val="0"/>
        <c:axId val="514407848"/>
        <c:axId val="514223504"/>
      </c:lineChart>
      <c:dateAx>
        <c:axId val="514407848"/>
        <c:scaling>
          <c:orientation val="minMax"/>
        </c:scaling>
        <c:delete val="1"/>
        <c:axPos val="b"/>
        <c:numFmt formatCode="ge" sourceLinked="1"/>
        <c:majorTickMark val="none"/>
        <c:minorTickMark val="none"/>
        <c:tickLblPos val="none"/>
        <c:crossAx val="514223504"/>
        <c:crosses val="autoZero"/>
        <c:auto val="1"/>
        <c:lblOffset val="100"/>
        <c:baseTimeUnit val="years"/>
      </c:dateAx>
      <c:valAx>
        <c:axId val="51422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40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37" zoomScale="70" zoomScaleNormal="7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7" t="str">
        <f>データ!H6</f>
        <v>宮城県　大衡村</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A8</v>
      </c>
      <c r="X8" s="85"/>
      <c r="Y8" s="85"/>
      <c r="Z8" s="85"/>
      <c r="AA8" s="85"/>
      <c r="AB8" s="85"/>
      <c r="AC8" s="85"/>
      <c r="AD8" s="85" t="str">
        <f>データ!$M$6</f>
        <v>非設置</v>
      </c>
      <c r="AE8" s="85"/>
      <c r="AF8" s="85"/>
      <c r="AG8" s="85"/>
      <c r="AH8" s="85"/>
      <c r="AI8" s="85"/>
      <c r="AJ8" s="85"/>
      <c r="AK8" s="4"/>
      <c r="AL8" s="73">
        <f>データ!$R$6</f>
        <v>5875</v>
      </c>
      <c r="AM8" s="73"/>
      <c r="AN8" s="73"/>
      <c r="AO8" s="73"/>
      <c r="AP8" s="73"/>
      <c r="AQ8" s="73"/>
      <c r="AR8" s="73"/>
      <c r="AS8" s="73"/>
      <c r="AT8" s="69">
        <f>データ!$S$6</f>
        <v>569.94000000000005</v>
      </c>
      <c r="AU8" s="70"/>
      <c r="AV8" s="70"/>
      <c r="AW8" s="70"/>
      <c r="AX8" s="70"/>
      <c r="AY8" s="70"/>
      <c r="AZ8" s="70"/>
      <c r="BA8" s="70"/>
      <c r="BB8" s="72">
        <f>データ!$T$6</f>
        <v>10.31</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c r="A10" s="2"/>
      <c r="B10" s="69" t="str">
        <f>データ!$N$6</f>
        <v>-</v>
      </c>
      <c r="C10" s="70"/>
      <c r="D10" s="70"/>
      <c r="E10" s="70"/>
      <c r="F10" s="70"/>
      <c r="G10" s="70"/>
      <c r="H10" s="70"/>
      <c r="I10" s="69">
        <f>データ!$O$6</f>
        <v>82.53</v>
      </c>
      <c r="J10" s="70"/>
      <c r="K10" s="70"/>
      <c r="L10" s="70"/>
      <c r="M10" s="70"/>
      <c r="N10" s="70"/>
      <c r="O10" s="71"/>
      <c r="P10" s="72">
        <f>データ!$P$6</f>
        <v>98.8</v>
      </c>
      <c r="Q10" s="72"/>
      <c r="R10" s="72"/>
      <c r="S10" s="72"/>
      <c r="T10" s="72"/>
      <c r="U10" s="72"/>
      <c r="V10" s="72"/>
      <c r="W10" s="73">
        <f>データ!$Q$6</f>
        <v>5292</v>
      </c>
      <c r="X10" s="73"/>
      <c r="Y10" s="73"/>
      <c r="Z10" s="73"/>
      <c r="AA10" s="73"/>
      <c r="AB10" s="73"/>
      <c r="AC10" s="73"/>
      <c r="AD10" s="2"/>
      <c r="AE10" s="2"/>
      <c r="AF10" s="2"/>
      <c r="AG10" s="2"/>
      <c r="AH10" s="4"/>
      <c r="AI10" s="4"/>
      <c r="AJ10" s="4"/>
      <c r="AK10" s="4"/>
      <c r="AL10" s="73">
        <f>データ!$U$6</f>
        <v>5762</v>
      </c>
      <c r="AM10" s="73"/>
      <c r="AN10" s="73"/>
      <c r="AO10" s="73"/>
      <c r="AP10" s="73"/>
      <c r="AQ10" s="73"/>
      <c r="AR10" s="73"/>
      <c r="AS10" s="73"/>
      <c r="AT10" s="69">
        <f>データ!$V$6</f>
        <v>47.22</v>
      </c>
      <c r="AU10" s="70"/>
      <c r="AV10" s="70"/>
      <c r="AW10" s="70"/>
      <c r="AX10" s="70"/>
      <c r="AY10" s="70"/>
      <c r="AZ10" s="70"/>
      <c r="BA10" s="70"/>
      <c r="BB10" s="72">
        <f>データ!$W$6</f>
        <v>122.02</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64"/>
      <c r="BN16" s="64"/>
      <c r="BO16" s="64"/>
      <c r="BP16" s="64"/>
      <c r="BQ16" s="64"/>
      <c r="BR16" s="64"/>
      <c r="BS16" s="64"/>
      <c r="BT16" s="64"/>
      <c r="BU16" s="64"/>
      <c r="BV16" s="64"/>
      <c r="BW16" s="64"/>
      <c r="BX16" s="64"/>
      <c r="BY16" s="64"/>
      <c r="BZ16" s="65"/>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6"/>
      <c r="BM17" s="64"/>
      <c r="BN17" s="64"/>
      <c r="BO17" s="64"/>
      <c r="BP17" s="64"/>
      <c r="BQ17" s="64"/>
      <c r="BR17" s="64"/>
      <c r="BS17" s="64"/>
      <c r="BT17" s="64"/>
      <c r="BU17" s="64"/>
      <c r="BV17" s="64"/>
      <c r="BW17" s="64"/>
      <c r="BX17" s="64"/>
      <c r="BY17" s="64"/>
      <c r="BZ17" s="65"/>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6"/>
      <c r="BM18" s="64"/>
      <c r="BN18" s="64"/>
      <c r="BO18" s="64"/>
      <c r="BP18" s="64"/>
      <c r="BQ18" s="64"/>
      <c r="BR18" s="64"/>
      <c r="BS18" s="64"/>
      <c r="BT18" s="64"/>
      <c r="BU18" s="64"/>
      <c r="BV18" s="64"/>
      <c r="BW18" s="64"/>
      <c r="BX18" s="64"/>
      <c r="BY18" s="64"/>
      <c r="BZ18" s="65"/>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6"/>
      <c r="BM19" s="64"/>
      <c r="BN19" s="64"/>
      <c r="BO19" s="64"/>
      <c r="BP19" s="64"/>
      <c r="BQ19" s="64"/>
      <c r="BR19" s="64"/>
      <c r="BS19" s="64"/>
      <c r="BT19" s="64"/>
      <c r="BU19" s="64"/>
      <c r="BV19" s="64"/>
      <c r="BW19" s="64"/>
      <c r="BX19" s="64"/>
      <c r="BY19" s="64"/>
      <c r="BZ19" s="65"/>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6"/>
      <c r="BM20" s="64"/>
      <c r="BN20" s="64"/>
      <c r="BO20" s="64"/>
      <c r="BP20" s="64"/>
      <c r="BQ20" s="64"/>
      <c r="BR20" s="64"/>
      <c r="BS20" s="64"/>
      <c r="BT20" s="64"/>
      <c r="BU20" s="64"/>
      <c r="BV20" s="64"/>
      <c r="BW20" s="64"/>
      <c r="BX20" s="64"/>
      <c r="BY20" s="64"/>
      <c r="BZ20" s="65"/>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6"/>
      <c r="BM21" s="64"/>
      <c r="BN21" s="64"/>
      <c r="BO21" s="64"/>
      <c r="BP21" s="64"/>
      <c r="BQ21" s="64"/>
      <c r="BR21" s="64"/>
      <c r="BS21" s="64"/>
      <c r="BT21" s="64"/>
      <c r="BU21" s="64"/>
      <c r="BV21" s="64"/>
      <c r="BW21" s="64"/>
      <c r="BX21" s="64"/>
      <c r="BY21" s="64"/>
      <c r="BZ21" s="65"/>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6"/>
      <c r="BM22" s="64"/>
      <c r="BN22" s="64"/>
      <c r="BO22" s="64"/>
      <c r="BP22" s="64"/>
      <c r="BQ22" s="64"/>
      <c r="BR22" s="64"/>
      <c r="BS22" s="64"/>
      <c r="BT22" s="64"/>
      <c r="BU22" s="64"/>
      <c r="BV22" s="64"/>
      <c r="BW22" s="64"/>
      <c r="BX22" s="64"/>
      <c r="BY22" s="64"/>
      <c r="BZ22" s="65"/>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6"/>
      <c r="BM23" s="64"/>
      <c r="BN23" s="64"/>
      <c r="BO23" s="64"/>
      <c r="BP23" s="64"/>
      <c r="BQ23" s="64"/>
      <c r="BR23" s="64"/>
      <c r="BS23" s="64"/>
      <c r="BT23" s="64"/>
      <c r="BU23" s="64"/>
      <c r="BV23" s="64"/>
      <c r="BW23" s="64"/>
      <c r="BX23" s="64"/>
      <c r="BY23" s="64"/>
      <c r="BZ23" s="65"/>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6"/>
      <c r="BM24" s="64"/>
      <c r="BN24" s="64"/>
      <c r="BO24" s="64"/>
      <c r="BP24" s="64"/>
      <c r="BQ24" s="64"/>
      <c r="BR24" s="64"/>
      <c r="BS24" s="64"/>
      <c r="BT24" s="64"/>
      <c r="BU24" s="64"/>
      <c r="BV24" s="64"/>
      <c r="BW24" s="64"/>
      <c r="BX24" s="64"/>
      <c r="BY24" s="64"/>
      <c r="BZ24" s="65"/>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6"/>
      <c r="BM25" s="64"/>
      <c r="BN25" s="64"/>
      <c r="BO25" s="64"/>
      <c r="BP25" s="64"/>
      <c r="BQ25" s="64"/>
      <c r="BR25" s="64"/>
      <c r="BS25" s="64"/>
      <c r="BT25" s="64"/>
      <c r="BU25" s="64"/>
      <c r="BV25" s="64"/>
      <c r="BW25" s="64"/>
      <c r="BX25" s="64"/>
      <c r="BY25" s="64"/>
      <c r="BZ25" s="65"/>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6"/>
      <c r="BM26" s="64"/>
      <c r="BN26" s="64"/>
      <c r="BO26" s="64"/>
      <c r="BP26" s="64"/>
      <c r="BQ26" s="64"/>
      <c r="BR26" s="64"/>
      <c r="BS26" s="64"/>
      <c r="BT26" s="64"/>
      <c r="BU26" s="64"/>
      <c r="BV26" s="64"/>
      <c r="BW26" s="64"/>
      <c r="BX26" s="64"/>
      <c r="BY26" s="64"/>
      <c r="BZ26" s="65"/>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6"/>
      <c r="BM27" s="64"/>
      <c r="BN27" s="64"/>
      <c r="BO27" s="64"/>
      <c r="BP27" s="64"/>
      <c r="BQ27" s="64"/>
      <c r="BR27" s="64"/>
      <c r="BS27" s="64"/>
      <c r="BT27" s="64"/>
      <c r="BU27" s="64"/>
      <c r="BV27" s="64"/>
      <c r="BW27" s="64"/>
      <c r="BX27" s="64"/>
      <c r="BY27" s="64"/>
      <c r="BZ27" s="65"/>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6"/>
      <c r="BM28" s="64"/>
      <c r="BN28" s="64"/>
      <c r="BO28" s="64"/>
      <c r="BP28" s="64"/>
      <c r="BQ28" s="64"/>
      <c r="BR28" s="64"/>
      <c r="BS28" s="64"/>
      <c r="BT28" s="64"/>
      <c r="BU28" s="64"/>
      <c r="BV28" s="64"/>
      <c r="BW28" s="64"/>
      <c r="BX28" s="64"/>
      <c r="BY28" s="64"/>
      <c r="BZ28" s="65"/>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6"/>
      <c r="BM29" s="64"/>
      <c r="BN29" s="64"/>
      <c r="BO29" s="64"/>
      <c r="BP29" s="64"/>
      <c r="BQ29" s="64"/>
      <c r="BR29" s="64"/>
      <c r="BS29" s="64"/>
      <c r="BT29" s="64"/>
      <c r="BU29" s="64"/>
      <c r="BV29" s="64"/>
      <c r="BW29" s="64"/>
      <c r="BX29" s="64"/>
      <c r="BY29" s="64"/>
      <c r="BZ29" s="65"/>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6"/>
      <c r="BM30" s="64"/>
      <c r="BN30" s="64"/>
      <c r="BO30" s="64"/>
      <c r="BP30" s="64"/>
      <c r="BQ30" s="64"/>
      <c r="BR30" s="64"/>
      <c r="BS30" s="64"/>
      <c r="BT30" s="64"/>
      <c r="BU30" s="64"/>
      <c r="BV30" s="64"/>
      <c r="BW30" s="64"/>
      <c r="BX30" s="64"/>
      <c r="BY30" s="64"/>
      <c r="BZ30" s="65"/>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6"/>
      <c r="BM31" s="64"/>
      <c r="BN31" s="64"/>
      <c r="BO31" s="64"/>
      <c r="BP31" s="64"/>
      <c r="BQ31" s="64"/>
      <c r="BR31" s="64"/>
      <c r="BS31" s="64"/>
      <c r="BT31" s="64"/>
      <c r="BU31" s="64"/>
      <c r="BV31" s="64"/>
      <c r="BW31" s="64"/>
      <c r="BX31" s="64"/>
      <c r="BY31" s="64"/>
      <c r="BZ31" s="65"/>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6"/>
      <c r="BM32" s="64"/>
      <c r="BN32" s="64"/>
      <c r="BO32" s="64"/>
      <c r="BP32" s="64"/>
      <c r="BQ32" s="64"/>
      <c r="BR32" s="64"/>
      <c r="BS32" s="64"/>
      <c r="BT32" s="64"/>
      <c r="BU32" s="64"/>
      <c r="BV32" s="64"/>
      <c r="BW32" s="64"/>
      <c r="BX32" s="64"/>
      <c r="BY32" s="64"/>
      <c r="BZ32" s="65"/>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6"/>
      <c r="BM33" s="64"/>
      <c r="BN33" s="64"/>
      <c r="BO33" s="64"/>
      <c r="BP33" s="64"/>
      <c r="BQ33" s="64"/>
      <c r="BR33" s="64"/>
      <c r="BS33" s="64"/>
      <c r="BT33" s="64"/>
      <c r="BU33" s="64"/>
      <c r="BV33" s="64"/>
      <c r="BW33" s="64"/>
      <c r="BX33" s="64"/>
      <c r="BY33" s="64"/>
      <c r="BZ33" s="65"/>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6"/>
      <c r="BM34" s="64"/>
      <c r="BN34" s="64"/>
      <c r="BO34" s="64"/>
      <c r="BP34" s="64"/>
      <c r="BQ34" s="64"/>
      <c r="BR34" s="64"/>
      <c r="BS34" s="64"/>
      <c r="BT34" s="64"/>
      <c r="BU34" s="64"/>
      <c r="BV34" s="64"/>
      <c r="BW34" s="64"/>
      <c r="BX34" s="64"/>
      <c r="BY34" s="64"/>
      <c r="BZ34" s="65"/>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6"/>
      <c r="BM35" s="64"/>
      <c r="BN35" s="64"/>
      <c r="BO35" s="64"/>
      <c r="BP35" s="64"/>
      <c r="BQ35" s="64"/>
      <c r="BR35" s="64"/>
      <c r="BS35" s="64"/>
      <c r="BT35" s="64"/>
      <c r="BU35" s="64"/>
      <c r="BV35" s="64"/>
      <c r="BW35" s="64"/>
      <c r="BX35" s="64"/>
      <c r="BY35" s="64"/>
      <c r="BZ35" s="65"/>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6"/>
      <c r="BM36" s="64"/>
      <c r="BN36" s="64"/>
      <c r="BO36" s="64"/>
      <c r="BP36" s="64"/>
      <c r="BQ36" s="64"/>
      <c r="BR36" s="64"/>
      <c r="BS36" s="64"/>
      <c r="BT36" s="64"/>
      <c r="BU36" s="64"/>
      <c r="BV36" s="64"/>
      <c r="BW36" s="64"/>
      <c r="BX36" s="64"/>
      <c r="BY36" s="64"/>
      <c r="BZ36" s="65"/>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6"/>
      <c r="BM37" s="64"/>
      <c r="BN37" s="64"/>
      <c r="BO37" s="64"/>
      <c r="BP37" s="64"/>
      <c r="BQ37" s="64"/>
      <c r="BR37" s="64"/>
      <c r="BS37" s="64"/>
      <c r="BT37" s="64"/>
      <c r="BU37" s="64"/>
      <c r="BV37" s="64"/>
      <c r="BW37" s="64"/>
      <c r="BX37" s="64"/>
      <c r="BY37" s="64"/>
      <c r="BZ37" s="65"/>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6"/>
      <c r="BM38" s="64"/>
      <c r="BN38" s="64"/>
      <c r="BO38" s="64"/>
      <c r="BP38" s="64"/>
      <c r="BQ38" s="64"/>
      <c r="BR38" s="64"/>
      <c r="BS38" s="64"/>
      <c r="BT38" s="64"/>
      <c r="BU38" s="64"/>
      <c r="BV38" s="64"/>
      <c r="BW38" s="64"/>
      <c r="BX38" s="64"/>
      <c r="BY38" s="64"/>
      <c r="BZ38" s="65"/>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6"/>
      <c r="BM39" s="64"/>
      <c r="BN39" s="64"/>
      <c r="BO39" s="64"/>
      <c r="BP39" s="64"/>
      <c r="BQ39" s="64"/>
      <c r="BR39" s="64"/>
      <c r="BS39" s="64"/>
      <c r="BT39" s="64"/>
      <c r="BU39" s="64"/>
      <c r="BV39" s="64"/>
      <c r="BW39" s="64"/>
      <c r="BX39" s="64"/>
      <c r="BY39" s="64"/>
      <c r="BZ39" s="65"/>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6"/>
      <c r="BM40" s="64"/>
      <c r="BN40" s="64"/>
      <c r="BO40" s="64"/>
      <c r="BP40" s="64"/>
      <c r="BQ40" s="64"/>
      <c r="BR40" s="64"/>
      <c r="BS40" s="64"/>
      <c r="BT40" s="64"/>
      <c r="BU40" s="64"/>
      <c r="BV40" s="64"/>
      <c r="BW40" s="64"/>
      <c r="BX40" s="64"/>
      <c r="BY40" s="64"/>
      <c r="BZ40" s="65"/>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6"/>
      <c r="BM41" s="64"/>
      <c r="BN41" s="64"/>
      <c r="BO41" s="64"/>
      <c r="BP41" s="64"/>
      <c r="BQ41" s="64"/>
      <c r="BR41" s="64"/>
      <c r="BS41" s="64"/>
      <c r="BT41" s="64"/>
      <c r="BU41" s="64"/>
      <c r="BV41" s="64"/>
      <c r="BW41" s="64"/>
      <c r="BX41" s="64"/>
      <c r="BY41" s="64"/>
      <c r="BZ41" s="65"/>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6"/>
      <c r="BM42" s="64"/>
      <c r="BN42" s="64"/>
      <c r="BO42" s="64"/>
      <c r="BP42" s="64"/>
      <c r="BQ42" s="64"/>
      <c r="BR42" s="64"/>
      <c r="BS42" s="64"/>
      <c r="BT42" s="64"/>
      <c r="BU42" s="64"/>
      <c r="BV42" s="64"/>
      <c r="BW42" s="64"/>
      <c r="BX42" s="64"/>
      <c r="BY42" s="64"/>
      <c r="BZ42" s="65"/>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6"/>
      <c r="BM43" s="64"/>
      <c r="BN43" s="64"/>
      <c r="BO43" s="64"/>
      <c r="BP43" s="64"/>
      <c r="BQ43" s="64"/>
      <c r="BR43" s="64"/>
      <c r="BS43" s="64"/>
      <c r="BT43" s="64"/>
      <c r="BU43" s="64"/>
      <c r="BV43" s="64"/>
      <c r="BW43" s="64"/>
      <c r="BX43" s="64"/>
      <c r="BY43" s="64"/>
      <c r="BZ43" s="65"/>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6"/>
      <c r="BM44" s="64"/>
      <c r="BN44" s="64"/>
      <c r="BO44" s="64"/>
      <c r="BP44" s="64"/>
      <c r="BQ44" s="64"/>
      <c r="BR44" s="64"/>
      <c r="BS44" s="64"/>
      <c r="BT44" s="64"/>
      <c r="BU44" s="64"/>
      <c r="BV44" s="64"/>
      <c r="BW44" s="64"/>
      <c r="BX44" s="64"/>
      <c r="BY44" s="64"/>
      <c r="BZ44" s="65"/>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obOgti9ionvHKYlUhgH7UvCM7rcFnKodd5HThJHcXFY5Ph3Im3J5EQqLOv/RLKTO3a4vLnr1k2+0Q8Gc4FWbEQ==" saltValue="5/+YLZDqBlK8YOt+Bdh/z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44245</v>
      </c>
      <c r="D6" s="33">
        <f t="shared" si="3"/>
        <v>46</v>
      </c>
      <c r="E6" s="33">
        <f t="shared" si="3"/>
        <v>1</v>
      </c>
      <c r="F6" s="33">
        <f t="shared" si="3"/>
        <v>0</v>
      </c>
      <c r="G6" s="33">
        <f t="shared" si="3"/>
        <v>1</v>
      </c>
      <c r="H6" s="33" t="str">
        <f t="shared" si="3"/>
        <v>宮城県　大衡村</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82.53</v>
      </c>
      <c r="P6" s="34">
        <f t="shared" si="3"/>
        <v>98.8</v>
      </c>
      <c r="Q6" s="34">
        <f t="shared" si="3"/>
        <v>5292</v>
      </c>
      <c r="R6" s="34">
        <f t="shared" si="3"/>
        <v>5875</v>
      </c>
      <c r="S6" s="34">
        <f t="shared" si="3"/>
        <v>569.94000000000005</v>
      </c>
      <c r="T6" s="34">
        <f t="shared" si="3"/>
        <v>10.31</v>
      </c>
      <c r="U6" s="34">
        <f t="shared" si="3"/>
        <v>5762</v>
      </c>
      <c r="V6" s="34">
        <f t="shared" si="3"/>
        <v>47.22</v>
      </c>
      <c r="W6" s="34">
        <f t="shared" si="3"/>
        <v>122.02</v>
      </c>
      <c r="X6" s="35">
        <f>IF(X7="",NA(),X7)</f>
        <v>112.64</v>
      </c>
      <c r="Y6" s="35">
        <f t="shared" ref="Y6:AG6" si="4">IF(Y7="",NA(),Y7)</f>
        <v>106.06</v>
      </c>
      <c r="Z6" s="35">
        <f t="shared" si="4"/>
        <v>100.89</v>
      </c>
      <c r="AA6" s="35">
        <f t="shared" si="4"/>
        <v>105.56</v>
      </c>
      <c r="AB6" s="35">
        <f t="shared" si="4"/>
        <v>104.11</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1943.3</v>
      </c>
      <c r="AU6" s="35">
        <f t="shared" ref="AU6:BC6" si="6">IF(AU7="",NA(),AU7)</f>
        <v>1111.47</v>
      </c>
      <c r="AV6" s="35">
        <f t="shared" si="6"/>
        <v>1094.83</v>
      </c>
      <c r="AW6" s="35">
        <f t="shared" si="6"/>
        <v>1035.8900000000001</v>
      </c>
      <c r="AX6" s="35">
        <f t="shared" si="6"/>
        <v>1035.2</v>
      </c>
      <c r="AY6" s="35">
        <f t="shared" si="6"/>
        <v>1164.51</v>
      </c>
      <c r="AZ6" s="35">
        <f t="shared" si="6"/>
        <v>434.72</v>
      </c>
      <c r="BA6" s="35">
        <f t="shared" si="6"/>
        <v>416.14</v>
      </c>
      <c r="BB6" s="35">
        <f t="shared" si="6"/>
        <v>371.89</v>
      </c>
      <c r="BC6" s="35">
        <f t="shared" si="6"/>
        <v>293.23</v>
      </c>
      <c r="BD6" s="34" t="str">
        <f>IF(BD7="","",IF(BD7="-","【-】","【"&amp;SUBSTITUTE(TEXT(BD7,"#,##0.00"),"-","△")&amp;"】"))</f>
        <v>【264.34】</v>
      </c>
      <c r="BE6" s="35">
        <f>IF(BE7="",NA(),BE7)</f>
        <v>164.16</v>
      </c>
      <c r="BF6" s="35">
        <f t="shared" ref="BF6:BN6" si="7">IF(BF7="",NA(),BF7)</f>
        <v>155.04</v>
      </c>
      <c r="BG6" s="35">
        <f t="shared" si="7"/>
        <v>141.09</v>
      </c>
      <c r="BH6" s="35">
        <f t="shared" si="7"/>
        <v>130.83000000000001</v>
      </c>
      <c r="BI6" s="35">
        <f t="shared" si="7"/>
        <v>130.15</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100.61</v>
      </c>
      <c r="BQ6" s="35">
        <f t="shared" ref="BQ6:BY6" si="8">IF(BQ7="",NA(),BQ7)</f>
        <v>98.5</v>
      </c>
      <c r="BR6" s="35">
        <f t="shared" si="8"/>
        <v>94.02</v>
      </c>
      <c r="BS6" s="35">
        <f t="shared" si="8"/>
        <v>94.9</v>
      </c>
      <c r="BT6" s="35">
        <f t="shared" si="8"/>
        <v>91.04</v>
      </c>
      <c r="BU6" s="35">
        <f t="shared" si="8"/>
        <v>90.64</v>
      </c>
      <c r="BV6" s="35">
        <f t="shared" si="8"/>
        <v>93.66</v>
      </c>
      <c r="BW6" s="35">
        <f t="shared" si="8"/>
        <v>92.76</v>
      </c>
      <c r="BX6" s="35">
        <f t="shared" si="8"/>
        <v>93.28</v>
      </c>
      <c r="BY6" s="35">
        <f t="shared" si="8"/>
        <v>87.51</v>
      </c>
      <c r="BZ6" s="34" t="str">
        <f>IF(BZ7="","",IF(BZ7="-","【-】","【"&amp;SUBSTITUTE(TEXT(BZ7,"#,##0.00"),"-","△")&amp;"】"))</f>
        <v>【104.36】</v>
      </c>
      <c r="CA6" s="35">
        <f>IF(CA7="",NA(),CA7)</f>
        <v>294.64</v>
      </c>
      <c r="CB6" s="35">
        <f t="shared" ref="CB6:CJ6" si="9">IF(CB7="",NA(),CB7)</f>
        <v>301.75</v>
      </c>
      <c r="CC6" s="35">
        <f t="shared" si="9"/>
        <v>311.99</v>
      </c>
      <c r="CD6" s="35">
        <f t="shared" si="9"/>
        <v>302.7</v>
      </c>
      <c r="CE6" s="35">
        <f t="shared" si="9"/>
        <v>324.91000000000003</v>
      </c>
      <c r="CF6" s="35">
        <f t="shared" si="9"/>
        <v>213.52</v>
      </c>
      <c r="CG6" s="35">
        <f t="shared" si="9"/>
        <v>208.21</v>
      </c>
      <c r="CH6" s="35">
        <f t="shared" si="9"/>
        <v>208.67</v>
      </c>
      <c r="CI6" s="35">
        <f t="shared" si="9"/>
        <v>208.29</v>
      </c>
      <c r="CJ6" s="35">
        <f t="shared" si="9"/>
        <v>218.42</v>
      </c>
      <c r="CK6" s="34" t="str">
        <f>IF(CK7="","",IF(CK7="-","【-】","【"&amp;SUBSTITUTE(TEXT(CK7,"#,##0.00"),"-","△")&amp;"】"))</f>
        <v>【165.71】</v>
      </c>
      <c r="CL6" s="35">
        <f>IF(CL7="",NA(),CL7)</f>
        <v>44.14</v>
      </c>
      <c r="CM6" s="35">
        <f t="shared" ref="CM6:CU6" si="10">IF(CM7="",NA(),CM7)</f>
        <v>43.83</v>
      </c>
      <c r="CN6" s="35">
        <f t="shared" si="10"/>
        <v>47.29</v>
      </c>
      <c r="CO6" s="35">
        <f t="shared" si="10"/>
        <v>45.43</v>
      </c>
      <c r="CP6" s="35">
        <f t="shared" si="10"/>
        <v>43.08</v>
      </c>
      <c r="CQ6" s="35">
        <f t="shared" si="10"/>
        <v>49.77</v>
      </c>
      <c r="CR6" s="35">
        <f t="shared" si="10"/>
        <v>49.22</v>
      </c>
      <c r="CS6" s="35">
        <f t="shared" si="10"/>
        <v>49.08</v>
      </c>
      <c r="CT6" s="35">
        <f t="shared" si="10"/>
        <v>49.32</v>
      </c>
      <c r="CU6" s="35">
        <f t="shared" si="10"/>
        <v>50.24</v>
      </c>
      <c r="CV6" s="34" t="str">
        <f>IF(CV7="","",IF(CV7="-","【-】","【"&amp;SUBSTITUTE(TEXT(CV7,"#,##0.00"),"-","△")&amp;"】"))</f>
        <v>【60.41】</v>
      </c>
      <c r="CW6" s="35">
        <f>IF(CW7="",NA(),CW7)</f>
        <v>83.04</v>
      </c>
      <c r="CX6" s="35">
        <f t="shared" ref="CX6:DF6" si="11">IF(CX7="",NA(),CX7)</f>
        <v>83.97</v>
      </c>
      <c r="CY6" s="35">
        <f t="shared" si="11"/>
        <v>81.84</v>
      </c>
      <c r="CZ6" s="35">
        <f t="shared" si="11"/>
        <v>88.71</v>
      </c>
      <c r="DA6" s="35">
        <f t="shared" si="11"/>
        <v>85.69</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32.82</v>
      </c>
      <c r="DI6" s="35">
        <f t="shared" ref="DI6:DQ6" si="12">IF(DI7="",NA(),DI7)</f>
        <v>61.77</v>
      </c>
      <c r="DJ6" s="35">
        <f t="shared" si="12"/>
        <v>63.65</v>
      </c>
      <c r="DK6" s="35">
        <f t="shared" si="12"/>
        <v>65.47</v>
      </c>
      <c r="DL6" s="35">
        <f t="shared" si="12"/>
        <v>66.3</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5">
        <f t="shared" ref="DT6:EB6" si="13">IF(DT7="",NA(),DT7)</f>
        <v>3.69</v>
      </c>
      <c r="DU6" s="35">
        <f t="shared" si="13"/>
        <v>16.62</v>
      </c>
      <c r="DV6" s="35">
        <f t="shared" si="13"/>
        <v>24.63</v>
      </c>
      <c r="DW6" s="35">
        <f t="shared" si="13"/>
        <v>24.68</v>
      </c>
      <c r="DX6" s="35">
        <f t="shared" si="13"/>
        <v>8.7200000000000006</v>
      </c>
      <c r="DY6" s="35">
        <f t="shared" si="13"/>
        <v>9.86</v>
      </c>
      <c r="DZ6" s="35">
        <f t="shared" si="13"/>
        <v>11.16</v>
      </c>
      <c r="EA6" s="35">
        <f t="shared" si="13"/>
        <v>12.43</v>
      </c>
      <c r="EB6" s="35">
        <f t="shared" si="13"/>
        <v>13.58</v>
      </c>
      <c r="EC6" s="34" t="str">
        <f>IF(EC7="","",IF(EC7="-","【-】","【"&amp;SUBSTITUTE(TEXT(EC7,"#,##0.00"),"-","△")&amp;"】"))</f>
        <v>【15.89】</v>
      </c>
      <c r="ED6" s="34">
        <f>IF(ED7="",NA(),ED7)</f>
        <v>0</v>
      </c>
      <c r="EE6" s="34">
        <f t="shared" ref="EE6:EM6" si="14">IF(EE7="",NA(),EE7)</f>
        <v>0</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c r="A7" s="28"/>
      <c r="B7" s="37">
        <v>2017</v>
      </c>
      <c r="C7" s="37">
        <v>44245</v>
      </c>
      <c r="D7" s="37">
        <v>46</v>
      </c>
      <c r="E7" s="37">
        <v>1</v>
      </c>
      <c r="F7" s="37">
        <v>0</v>
      </c>
      <c r="G7" s="37">
        <v>1</v>
      </c>
      <c r="H7" s="37" t="s">
        <v>105</v>
      </c>
      <c r="I7" s="37" t="s">
        <v>106</v>
      </c>
      <c r="J7" s="37" t="s">
        <v>107</v>
      </c>
      <c r="K7" s="37" t="s">
        <v>108</v>
      </c>
      <c r="L7" s="37" t="s">
        <v>109</v>
      </c>
      <c r="M7" s="37" t="s">
        <v>110</v>
      </c>
      <c r="N7" s="38" t="s">
        <v>111</v>
      </c>
      <c r="O7" s="38">
        <v>82.53</v>
      </c>
      <c r="P7" s="38">
        <v>98.8</v>
      </c>
      <c r="Q7" s="38">
        <v>5292</v>
      </c>
      <c r="R7" s="38">
        <v>5875</v>
      </c>
      <c r="S7" s="38">
        <v>569.94000000000005</v>
      </c>
      <c r="T7" s="38">
        <v>10.31</v>
      </c>
      <c r="U7" s="38">
        <v>5762</v>
      </c>
      <c r="V7" s="38">
        <v>47.22</v>
      </c>
      <c r="W7" s="38">
        <v>122.02</v>
      </c>
      <c r="X7" s="38">
        <v>112.64</v>
      </c>
      <c r="Y7" s="38">
        <v>106.06</v>
      </c>
      <c r="Z7" s="38">
        <v>100.89</v>
      </c>
      <c r="AA7" s="38">
        <v>105.56</v>
      </c>
      <c r="AB7" s="38">
        <v>104.11</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1943.3</v>
      </c>
      <c r="AU7" s="38">
        <v>1111.47</v>
      </c>
      <c r="AV7" s="38">
        <v>1094.83</v>
      </c>
      <c r="AW7" s="38">
        <v>1035.8900000000001</v>
      </c>
      <c r="AX7" s="38">
        <v>1035.2</v>
      </c>
      <c r="AY7" s="38">
        <v>1164.51</v>
      </c>
      <c r="AZ7" s="38">
        <v>434.72</v>
      </c>
      <c r="BA7" s="38">
        <v>416.14</v>
      </c>
      <c r="BB7" s="38">
        <v>371.89</v>
      </c>
      <c r="BC7" s="38">
        <v>293.23</v>
      </c>
      <c r="BD7" s="38">
        <v>264.33999999999997</v>
      </c>
      <c r="BE7" s="38">
        <v>164.16</v>
      </c>
      <c r="BF7" s="38">
        <v>155.04</v>
      </c>
      <c r="BG7" s="38">
        <v>141.09</v>
      </c>
      <c r="BH7" s="38">
        <v>130.83000000000001</v>
      </c>
      <c r="BI7" s="38">
        <v>130.15</v>
      </c>
      <c r="BJ7" s="38">
        <v>498.27</v>
      </c>
      <c r="BK7" s="38">
        <v>495.76</v>
      </c>
      <c r="BL7" s="38">
        <v>487.22</v>
      </c>
      <c r="BM7" s="38">
        <v>483.11</v>
      </c>
      <c r="BN7" s="38">
        <v>542.29999999999995</v>
      </c>
      <c r="BO7" s="38">
        <v>274.27</v>
      </c>
      <c r="BP7" s="38">
        <v>100.61</v>
      </c>
      <c r="BQ7" s="38">
        <v>98.5</v>
      </c>
      <c r="BR7" s="38">
        <v>94.02</v>
      </c>
      <c r="BS7" s="38">
        <v>94.9</v>
      </c>
      <c r="BT7" s="38">
        <v>91.04</v>
      </c>
      <c r="BU7" s="38">
        <v>90.64</v>
      </c>
      <c r="BV7" s="38">
        <v>93.66</v>
      </c>
      <c r="BW7" s="38">
        <v>92.76</v>
      </c>
      <c r="BX7" s="38">
        <v>93.28</v>
      </c>
      <c r="BY7" s="38">
        <v>87.51</v>
      </c>
      <c r="BZ7" s="38">
        <v>104.36</v>
      </c>
      <c r="CA7" s="38">
        <v>294.64</v>
      </c>
      <c r="CB7" s="38">
        <v>301.75</v>
      </c>
      <c r="CC7" s="38">
        <v>311.99</v>
      </c>
      <c r="CD7" s="38">
        <v>302.7</v>
      </c>
      <c r="CE7" s="38">
        <v>324.91000000000003</v>
      </c>
      <c r="CF7" s="38">
        <v>213.52</v>
      </c>
      <c r="CG7" s="38">
        <v>208.21</v>
      </c>
      <c r="CH7" s="38">
        <v>208.67</v>
      </c>
      <c r="CI7" s="38">
        <v>208.29</v>
      </c>
      <c r="CJ7" s="38">
        <v>218.42</v>
      </c>
      <c r="CK7" s="38">
        <v>165.71</v>
      </c>
      <c r="CL7" s="38">
        <v>44.14</v>
      </c>
      <c r="CM7" s="38">
        <v>43.83</v>
      </c>
      <c r="CN7" s="38">
        <v>47.29</v>
      </c>
      <c r="CO7" s="38">
        <v>45.43</v>
      </c>
      <c r="CP7" s="38">
        <v>43.08</v>
      </c>
      <c r="CQ7" s="38">
        <v>49.77</v>
      </c>
      <c r="CR7" s="38">
        <v>49.22</v>
      </c>
      <c r="CS7" s="38">
        <v>49.08</v>
      </c>
      <c r="CT7" s="38">
        <v>49.32</v>
      </c>
      <c r="CU7" s="38">
        <v>50.24</v>
      </c>
      <c r="CV7" s="38">
        <v>60.41</v>
      </c>
      <c r="CW7" s="38">
        <v>83.04</v>
      </c>
      <c r="CX7" s="38">
        <v>83.97</v>
      </c>
      <c r="CY7" s="38">
        <v>81.84</v>
      </c>
      <c r="CZ7" s="38">
        <v>88.71</v>
      </c>
      <c r="DA7" s="38">
        <v>85.69</v>
      </c>
      <c r="DB7" s="38">
        <v>79.98</v>
      </c>
      <c r="DC7" s="38">
        <v>79.48</v>
      </c>
      <c r="DD7" s="38">
        <v>79.3</v>
      </c>
      <c r="DE7" s="38">
        <v>79.34</v>
      </c>
      <c r="DF7" s="38">
        <v>78.650000000000006</v>
      </c>
      <c r="DG7" s="38">
        <v>89.93</v>
      </c>
      <c r="DH7" s="38">
        <v>32.82</v>
      </c>
      <c r="DI7" s="38">
        <v>61.77</v>
      </c>
      <c r="DJ7" s="38">
        <v>63.65</v>
      </c>
      <c r="DK7" s="38">
        <v>65.47</v>
      </c>
      <c r="DL7" s="38">
        <v>66.3</v>
      </c>
      <c r="DM7" s="38">
        <v>36.43</v>
      </c>
      <c r="DN7" s="38">
        <v>46.12</v>
      </c>
      <c r="DO7" s="38">
        <v>47.44</v>
      </c>
      <c r="DP7" s="38">
        <v>48.3</v>
      </c>
      <c r="DQ7" s="38">
        <v>45.14</v>
      </c>
      <c r="DR7" s="38">
        <v>48.12</v>
      </c>
      <c r="DS7" s="38">
        <v>0</v>
      </c>
      <c r="DT7" s="38">
        <v>3.69</v>
      </c>
      <c r="DU7" s="38">
        <v>16.62</v>
      </c>
      <c r="DV7" s="38">
        <v>24.63</v>
      </c>
      <c r="DW7" s="38">
        <v>24.68</v>
      </c>
      <c r="DX7" s="38">
        <v>8.7200000000000006</v>
      </c>
      <c r="DY7" s="38">
        <v>9.86</v>
      </c>
      <c r="DZ7" s="38">
        <v>11.16</v>
      </c>
      <c r="EA7" s="38">
        <v>12.43</v>
      </c>
      <c r="EB7" s="38">
        <v>13.58</v>
      </c>
      <c r="EC7" s="38">
        <v>15.89</v>
      </c>
      <c r="ED7" s="38">
        <v>0</v>
      </c>
      <c r="EE7" s="38">
        <v>0</v>
      </c>
      <c r="EF7" s="38">
        <v>0</v>
      </c>
      <c r="EG7" s="38">
        <v>0</v>
      </c>
      <c r="EH7" s="38">
        <v>0</v>
      </c>
      <c r="EI7" s="38">
        <v>0.64</v>
      </c>
      <c r="EJ7" s="38">
        <v>0.56000000000000005</v>
      </c>
      <c r="EK7" s="38">
        <v>0.65</v>
      </c>
      <c r="EL7" s="38">
        <v>0.46</v>
      </c>
      <c r="EM7" s="38">
        <v>0.44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三塚 利博</cp:lastModifiedBy>
  <cp:lastPrinted>2019-02-18T23:25:57Z</cp:lastPrinted>
  <dcterms:created xsi:type="dcterms:W3CDTF">2018-12-03T08:26:27Z</dcterms:created>
  <dcterms:modified xsi:type="dcterms:W3CDTF">2019-02-18T23:26:00Z</dcterms:modified>
  <cp:category/>
</cp:coreProperties>
</file>