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1_決算状況調査\①全般\H30実施・公営企業決算統計関係\22 経営比較分析表\04 水道・下水道ほか\03 市町村等回答\22 亘理町★\確定\"/>
    </mc:Choice>
  </mc:AlternateContent>
  <workbookProtection workbookAlgorithmName="SHA-512" workbookHashValue="ntmD8i1MBaAdyVWBEAv/Q2AkC4qIJ8G73TbxKaPJr5HVvgzrqo1uQfiv4z1UWBoDXvGDoXtNKkICe0iTB0w9EA==" workbookSaltValue="2Xutpj7t9AixFtYviS0iew==" workbookSpinCount="100000" lockStructure="1"/>
  <bookViews>
    <workbookView xWindow="0" yWindow="0" windowWidth="20490" windowHeight="753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L10" i="4"/>
  <c r="I10" i="4"/>
  <c r="B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<sst xmlns="http://schemas.openxmlformats.org/spreadsheetml/2006/main" count="232" uniqueCount="120">
  <si>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</si>
  <si>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</si>
  <si>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</si>
  <si>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</si>
  <si>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</si>
  <si>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</si>
  <si>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</si>
  <si>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</si>
  <si>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</si>
  <si>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</si>
  <si>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</si>
  <si>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</si>
  <si>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</si>
  <si>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</si>
  <si>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</si>
  <si>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</si>
  <si>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</si>
  <si>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</si>
  <si>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</si>
  <si>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</si>
  <si>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</si>
  <si>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</si>
  <si>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</si>
  <si>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</si>
  <si>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</si>
  <si>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</si>
  <si>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</si>
  <si>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</si>
  <si>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</si>
  <si>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</si>
  <si>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</si>
  <si>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</si>
  <si>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</si>
  <si>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</si>
  <si>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</si>
  <si>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</si>
  <si>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</si>
  <si>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</si>
  <si>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</si>
  <si>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</si>
  <si>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</si>
  <si>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</si>
  <si>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</si>
  <si>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</si>
  <si>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</si>
  <si>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</si>
  <si>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</si>
  <si>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</si>
  <si>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</si>
  <si>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</si>
  <si>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</si>
  <si>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</si>
  <si>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</si>
  <si>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</si>
  <si>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</si>
  <si>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</si>
  <si>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</si>
  <si>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</si>
  <si>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</si>
  <si>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</si>
  <si>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</si>
  <si>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</si>
  <si>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</si>
  <si>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</si>
  <si>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</si>
  <si>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</si>
  <si>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</si>
  <si>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</si>
  <si>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</si>
  <si>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</si>
  <si>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</si>
  <si>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</si>
  <si>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</si>
  <si>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</si>
  <si>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</si>
  <si>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</si>
  <si>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</si>
  <si>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</si>
  <si>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</si>
  <si>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</si>
  <si>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</si>
  <si>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</si>
  <si>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</si>
  <si>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</si>
  <si>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</si>
  <si>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</si>
  <si>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</si>
  <si>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</si>
  <si>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</si>
  <si>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</si>
  <si>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</si>
  <si>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</si>
  <si>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</si>
  <si>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</si>
  <si>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</si>
  <si>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</si>
  <si>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</si>
  <si>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</si>
  <si>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</si>
  <si>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</si>
  <si>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</si>
  <si>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</si>
  <si>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</si>
  <si>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</si>
  <si>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</si>
  <si>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亘理町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</si>
  <si>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</si>
  <si>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</si>
  <si>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</si>
  <si>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</si>
  <si>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</si>
  <si>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</si>
  <si>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</si>
  <si>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</si>
  <si>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</si>
  <si>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</si>
  <si>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</si>
  <si>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全体として、類似団体平均より健全で効率の良い経営であると考えるが⑥給水原価については、本町水道の９割以上を受水で賄っていること等により、類似団体平均より上回っている。⑧有収率については類似団体平均値よりも高くなっているが、今後も更なる向上を目指す。</t>
    <rPh sb="111" eb="113">
      <t>コンゴ</t>
    </rPh>
    <rPh sb="114" eb="115">
      <t>サラ</t>
    </rPh>
    <rPh sb="117" eb="119">
      <t>コウジョウ</t>
    </rPh>
    <rPh sb="120" eb="122">
      <t>メザ</t>
    </rPh>
    <phoneticPr fontId="4"/>
  </si>
  <si>
    <t>①及び②は、類似団体平均とほぼ同率で推移しているが、③管路更新率については類似団体と比較して低率になっており、管路の更新に十分な経費をかけられていない。老朽化対策の検討が必要である。</t>
    <rPh sb="37" eb="39">
      <t>ルイジ</t>
    </rPh>
    <rPh sb="39" eb="41">
      <t>ダンタイ</t>
    </rPh>
    <rPh sb="42" eb="44">
      <t>ヒカク</t>
    </rPh>
    <rPh sb="46" eb="48">
      <t>テイリツ</t>
    </rPh>
    <rPh sb="55" eb="57">
      <t>カンロ</t>
    </rPh>
    <rPh sb="58" eb="60">
      <t>コウシン</t>
    </rPh>
    <rPh sb="61" eb="63">
      <t>ジュウブン</t>
    </rPh>
    <rPh sb="64" eb="66">
      <t>ケイヒ</t>
    </rPh>
    <rPh sb="76" eb="77">
      <t>ロウ</t>
    </rPh>
    <rPh sb="77" eb="78">
      <t>ク</t>
    </rPh>
    <rPh sb="78" eb="79">
      <t>カ</t>
    </rPh>
    <rPh sb="79" eb="81">
      <t>タイサク</t>
    </rPh>
    <rPh sb="82" eb="84">
      <t>ケントウ</t>
    </rPh>
    <rPh sb="85" eb="87">
      <t>ヒツヨウ</t>
    </rPh>
    <phoneticPr fontId="4"/>
  </si>
  <si>
    <t>本町水道事業については、類似団体平均値より健全で効率の良い経営であると言える。今後は更なる人口減少や節水型機器の普及等により、給水収益の伸びは期待ができないが、管路等施設の老朽化対策は必須課題であるので、引き続き経営戦略策定について検討し、経営状態を考慮した上で将来の施設の更新等を進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</si>
</sst>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0.43</c:v>
                </c:pt>
                <c:pt idx="1">
                  <c:v>0.34</c:v>
                </c:pt>
                <c:pt idx="2">
                  <c:v>0.1</c:v>
                </c:pt>
                <c:pt idx="3">
                  <c:v>3.18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3-44CB-92BB-AAFC3B9AB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986504"/>
        <c:axId val="30399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</c:v>
                </c:pt>
                <c:pt idx="2">
                  <c:v>0.56000000000000005</c:v>
                </c:pt>
                <c:pt idx="3">
                  <c:v>0.61</c:v>
                </c:pt>
                <c:pt idx="4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3-44CB-92BB-AAFC3B9AB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86504"/>
        <c:axId val="303990032"/>
      </c:lineChart>
      <c:dateAx>
        <c:axId val="303986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990032"/>
        <c:crosses val="autoZero"/>
        <c:auto val="1"/>
        <c:lblOffset val="100"/>
        <c:baseTimeUnit val="years"/>
      </c:dateAx>
      <c:valAx>
        <c:axId val="30399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986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64.61</c:v>
                </c:pt>
                <c:pt idx="1">
                  <c:v>64.37</c:v>
                </c:pt>
                <c:pt idx="2">
                  <c:v>66.260000000000005</c:v>
                </c:pt>
                <c:pt idx="3">
                  <c:v>64.75</c:v>
                </c:pt>
                <c:pt idx="4">
                  <c:v>63.85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C-4E76-BB5E-B068937E3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905992"/>
        <c:axId val="334908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59.23</c:v>
                </c:pt>
                <c:pt idx="1">
                  <c:v>58.58</c:v>
                </c:pt>
                <c:pt idx="2">
                  <c:v>58.53</c:v>
                </c:pt>
                <c:pt idx="3">
                  <c:v>59.01</c:v>
                </c:pt>
                <c:pt idx="4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8C-4E76-BB5E-B068937E3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905992"/>
        <c:axId val="334908344"/>
      </c:lineChart>
      <c:dateAx>
        <c:axId val="334905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908344"/>
        <c:crosses val="autoZero"/>
        <c:auto val="1"/>
        <c:lblOffset val="100"/>
        <c:baseTimeUnit val="years"/>
      </c:dateAx>
      <c:valAx>
        <c:axId val="334908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905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88.72</c:v>
                </c:pt>
                <c:pt idx="1">
                  <c:v>88.42</c:v>
                </c:pt>
                <c:pt idx="2">
                  <c:v>89.08</c:v>
                </c:pt>
                <c:pt idx="3">
                  <c:v>91.51</c:v>
                </c:pt>
                <c:pt idx="4">
                  <c:v>91.77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A-4BBC-AA8D-58FE97D6D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907952"/>
        <c:axId val="33490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85.53</c:v>
                </c:pt>
                <c:pt idx="1">
                  <c:v>85.23</c:v>
                </c:pt>
                <c:pt idx="2">
                  <c:v>85.26</c:v>
                </c:pt>
                <c:pt idx="3">
                  <c:v>85.37</c:v>
                </c:pt>
                <c:pt idx="4">
                  <c:v>84.81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A-4BBC-AA8D-58FE97D6D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907952"/>
        <c:axId val="334902464"/>
      </c:lineChart>
      <c:dateAx>
        <c:axId val="33490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902464"/>
        <c:crosses val="autoZero"/>
        <c:auto val="1"/>
        <c:lblOffset val="100"/>
        <c:baseTimeUnit val="years"/>
      </c:dateAx>
      <c:valAx>
        <c:axId val="33490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90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123.34</c:v>
                </c:pt>
                <c:pt idx="1">
                  <c:v>122.84</c:v>
                </c:pt>
                <c:pt idx="2">
                  <c:v>118.07</c:v>
                </c:pt>
                <c:pt idx="3">
                  <c:v>119.7</c:v>
                </c:pt>
                <c:pt idx="4">
                  <c:v>116.65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E-4E26-8DB3-8B1728B62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991208"/>
        <c:axId val="23533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106.89</c:v>
                </c:pt>
                <c:pt idx="1">
                  <c:v>109.04</c:v>
                </c:pt>
                <c:pt idx="2">
                  <c:v>109.64</c:v>
                </c:pt>
                <c:pt idx="3">
                  <c:v>110.95</c:v>
                </c:pt>
                <c:pt idx="4">
                  <c:v>110.68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E-4E26-8DB3-8B1728B62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91208"/>
        <c:axId val="235335680"/>
      </c:lineChart>
      <c:dateAx>
        <c:axId val="30399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335680"/>
        <c:crosses val="autoZero"/>
        <c:auto val="1"/>
        <c:lblOffset val="100"/>
        <c:baseTimeUnit val="years"/>
      </c:dateAx>
      <c:valAx>
        <c:axId val="235335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991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33.909999999999997</c:v>
                </c:pt>
                <c:pt idx="1">
                  <c:v>45.17</c:v>
                </c:pt>
                <c:pt idx="2">
                  <c:v>45.55</c:v>
                </c:pt>
                <c:pt idx="3">
                  <c:v>45.59</c:v>
                </c:pt>
                <c:pt idx="4">
                  <c:v>46.02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F-4019-9D6C-D26D97C4D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398872"/>
        <c:axId val="342402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37.340000000000003</c:v>
                </c:pt>
                <c:pt idx="1">
                  <c:v>44.31</c:v>
                </c:pt>
                <c:pt idx="2">
                  <c:v>45.75</c:v>
                </c:pt>
                <c:pt idx="3">
                  <c:v>46.9</c:v>
                </c:pt>
                <c:pt idx="4">
                  <c:v>47.28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F-4019-9D6C-D26D97C4D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398872"/>
        <c:axId val="342402792"/>
      </c:lineChart>
      <c:dateAx>
        <c:axId val="342398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402792"/>
        <c:crosses val="autoZero"/>
        <c:auto val="1"/>
        <c:lblOffset val="100"/>
        <c:baseTimeUnit val="years"/>
      </c:dateAx>
      <c:valAx>
        <c:axId val="342402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398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7.9</c:v>
                </c:pt>
                <c:pt idx="1">
                  <c:v>7.62</c:v>
                </c:pt>
                <c:pt idx="2">
                  <c:v>9.0299999999999994</c:v>
                </c:pt>
                <c:pt idx="3">
                  <c:v>8.82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1-4DCE-A36A-A36C44495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02400"/>
        <c:axId val="34240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8.39</c:v>
                </c:pt>
                <c:pt idx="1">
                  <c:v>10.09</c:v>
                </c:pt>
                <c:pt idx="2">
                  <c:v>10.54</c:v>
                </c:pt>
                <c:pt idx="3">
                  <c:v>12.03</c:v>
                </c:pt>
                <c:pt idx="4">
                  <c:v>12.19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1-4DCE-A36A-A36C44495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402400"/>
        <c:axId val="342403184"/>
      </c:lineChart>
      <c:dateAx>
        <c:axId val="34240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403184"/>
        <c:crosses val="autoZero"/>
        <c:auto val="1"/>
        <c:lblOffset val="100"/>
        <c:baseTimeUnit val="years"/>
      </c:dateAx>
      <c:valAx>
        <c:axId val="34240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40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6-48DD-8B63-8CD826B1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05536"/>
        <c:axId val="342399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7.76</c:v>
                </c:pt>
                <c:pt idx="1">
                  <c:v>3.77</c:v>
                </c:pt>
                <c:pt idx="2">
                  <c:v>3.62</c:v>
                </c:pt>
                <c:pt idx="3">
                  <c:v>3.91</c:v>
                </c:pt>
                <c:pt idx="4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6-48DD-8B63-8CD826B1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405536"/>
        <c:axId val="342399656"/>
      </c:lineChart>
      <c:dateAx>
        <c:axId val="34240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399656"/>
        <c:crosses val="autoZero"/>
        <c:auto val="1"/>
        <c:lblOffset val="100"/>
        <c:baseTimeUnit val="years"/>
      </c:dateAx>
      <c:valAx>
        <c:axId val="342399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40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544.98</c:v>
                </c:pt>
                <c:pt idx="1">
                  <c:v>264.56</c:v>
                </c:pt>
                <c:pt idx="2">
                  <c:v>289.73</c:v>
                </c:pt>
                <c:pt idx="3">
                  <c:v>276.08999999999997</c:v>
                </c:pt>
                <c:pt idx="4">
                  <c:v>295.88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4-4438-B6B8-50E91373E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01616"/>
        <c:axId val="342398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909.68</c:v>
                </c:pt>
                <c:pt idx="1">
                  <c:v>382.09</c:v>
                </c:pt>
                <c:pt idx="2">
                  <c:v>371.31</c:v>
                </c:pt>
                <c:pt idx="3">
                  <c:v>377.63</c:v>
                </c:pt>
                <c:pt idx="4">
                  <c:v>357.34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4-4438-B6B8-50E91373E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401616"/>
        <c:axId val="342398088"/>
      </c:lineChart>
      <c:dateAx>
        <c:axId val="34240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398088"/>
        <c:crosses val="autoZero"/>
        <c:auto val="1"/>
        <c:lblOffset val="100"/>
        <c:baseTimeUnit val="years"/>
      </c:dateAx>
      <c:valAx>
        <c:axId val="342398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40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275.72000000000003</c:v>
                </c:pt>
                <c:pt idx="1">
                  <c:v>270.39</c:v>
                </c:pt>
                <c:pt idx="2">
                  <c:v>258.56</c:v>
                </c:pt>
                <c:pt idx="3">
                  <c:v>263.42</c:v>
                </c:pt>
                <c:pt idx="4">
                  <c:v>267.64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9-4393-BCDF-6732EACA1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901680"/>
        <c:axId val="33490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382.65</c:v>
                </c:pt>
                <c:pt idx="1">
                  <c:v>385.06</c:v>
                </c:pt>
                <c:pt idx="2">
                  <c:v>373.09</c:v>
                </c:pt>
                <c:pt idx="3">
                  <c:v>364.71</c:v>
                </c:pt>
                <c:pt idx="4">
                  <c:v>373.69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39-4393-BCDF-6732EACA1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901680"/>
        <c:axId val="334908736"/>
      </c:lineChart>
      <c:dateAx>
        <c:axId val="33490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908736"/>
        <c:crosses val="autoZero"/>
        <c:auto val="1"/>
        <c:lblOffset val="100"/>
        <c:baseTimeUnit val="years"/>
      </c:dateAx>
      <c:valAx>
        <c:axId val="334908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90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105.55</c:v>
                </c:pt>
                <c:pt idx="1">
                  <c:v>107.87</c:v>
                </c:pt>
                <c:pt idx="2">
                  <c:v>111.69</c:v>
                </c:pt>
                <c:pt idx="3">
                  <c:v>113.87</c:v>
                </c:pt>
                <c:pt idx="4">
                  <c:v>111.57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6-491B-BC6C-1E9BE73D9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905600"/>
        <c:axId val="334901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96.1</c:v>
                </c:pt>
                <c:pt idx="1">
                  <c:v>99.07</c:v>
                </c:pt>
                <c:pt idx="2">
                  <c:v>99.99</c:v>
                </c:pt>
                <c:pt idx="3">
                  <c:v>100.65</c:v>
                </c:pt>
                <c:pt idx="4">
                  <c:v>99.87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6-491B-BC6C-1E9BE73D9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905600"/>
        <c:axId val="334901288"/>
      </c:lineChart>
      <c:dateAx>
        <c:axId val="33490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901288"/>
        <c:crosses val="autoZero"/>
        <c:auto val="1"/>
        <c:lblOffset val="100"/>
        <c:baseTimeUnit val="years"/>
      </c:dateAx>
      <c:valAx>
        <c:axId val="334901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90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222.43</c:v>
                </c:pt>
                <c:pt idx="1">
                  <c:v>215.93</c:v>
                </c:pt>
                <c:pt idx="2">
                  <c:v>207.93</c:v>
                </c:pt>
                <c:pt idx="3">
                  <c:v>203.69</c:v>
                </c:pt>
                <c:pt idx="4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2-4289-9462-BC005FB79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904424"/>
        <c:axId val="334902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178.39</c:v>
                </c:pt>
                <c:pt idx="1">
                  <c:v>173.03</c:v>
                </c:pt>
                <c:pt idx="2">
                  <c:v>171.15</c:v>
                </c:pt>
                <c:pt idx="3">
                  <c:v>170.19</c:v>
                </c:pt>
                <c:pt idx="4">
                  <c:v>171.81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2-4289-9462-BC005FB79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904424"/>
        <c:axId val="334902072"/>
      </c:lineChart>
      <c:dateAx>
        <c:axId val="334904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902072"/>
        <c:crosses val="autoZero"/>
        <c:auto val="1"/>
        <c:lblOffset val="100"/>
        <c:baseTimeUnit val="years"/>
      </c:dateAx>
      <c:valAx>
        <c:axId val="334902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904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H1" zoomScaleNormal="100" workbookViewId="0">
      <selection activeCell="CE70" sqref="CE7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宮城県　亘理町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A5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33834</v>
      </c>
      <c r="AM8" s="70"/>
      <c r="AN8" s="70"/>
      <c r="AO8" s="70"/>
      <c r="AP8" s="70"/>
      <c r="AQ8" s="70"/>
      <c r="AR8" s="70"/>
      <c r="AS8" s="70"/>
      <c r="AT8" s="66">
        <f>データ!$S$6</f>
        <v>73.599999999999994</v>
      </c>
      <c r="AU8" s="67"/>
      <c r="AV8" s="67"/>
      <c r="AW8" s="67"/>
      <c r="AX8" s="67"/>
      <c r="AY8" s="67"/>
      <c r="AZ8" s="67"/>
      <c r="BA8" s="67"/>
      <c r="BB8" s="69">
        <f>データ!$T$6</f>
        <v>459.7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63.03</v>
      </c>
      <c r="J10" s="67"/>
      <c r="K10" s="67"/>
      <c r="L10" s="67"/>
      <c r="M10" s="67"/>
      <c r="N10" s="67"/>
      <c r="O10" s="68"/>
      <c r="P10" s="69">
        <f>データ!$P$6</f>
        <v>98.9</v>
      </c>
      <c r="Q10" s="69"/>
      <c r="R10" s="69"/>
      <c r="S10" s="69"/>
      <c r="T10" s="69"/>
      <c r="U10" s="69"/>
      <c r="V10" s="69"/>
      <c r="W10" s="70">
        <f>データ!$Q$6</f>
        <v>4374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33313</v>
      </c>
      <c r="AM10" s="70"/>
      <c r="AN10" s="70"/>
      <c r="AO10" s="70"/>
      <c r="AP10" s="70"/>
      <c r="AQ10" s="70"/>
      <c r="AR10" s="70"/>
      <c r="AS10" s="70"/>
      <c r="AT10" s="66">
        <f>データ!$V$6</f>
        <v>73.209999999999994</v>
      </c>
      <c r="AU10" s="67"/>
      <c r="AV10" s="67"/>
      <c r="AW10" s="67"/>
      <c r="AX10" s="67"/>
      <c r="AY10" s="67"/>
      <c r="AZ10" s="67"/>
      <c r="BA10" s="67"/>
      <c r="BB10" s="69">
        <f>データ!$W$6</f>
        <v>455.03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118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zgxseSoZCP7jTpfNoxlM9oBqfcPlAerqr8CmLVJCjxG1kd3juO6SNPLV9ktsiY4G0Agw5gra/hpvpKV+/YPcnw==" saltValue="0Y3tExwMMKyHvyRyYRBTyw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43613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宮城県　亘理町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A5</v>
      </c>
      <c r="M6" s="33" t="str">
        <f t="shared" si="3"/>
        <v>非設置</v>
      </c>
      <c r="N6" s="34" t="str">
        <f t="shared" si="3"/>
        <v>-</v>
      </c>
      <c r="O6" s="34">
        <f t="shared" si="3"/>
        <v>63.03</v>
      </c>
      <c r="P6" s="34">
        <f t="shared" si="3"/>
        <v>98.9</v>
      </c>
      <c r="Q6" s="34">
        <f t="shared" si="3"/>
        <v>4374</v>
      </c>
      <c r="R6" s="34">
        <f t="shared" si="3"/>
        <v>33834</v>
      </c>
      <c r="S6" s="34">
        <f t="shared" si="3"/>
        <v>73.599999999999994</v>
      </c>
      <c r="T6" s="34">
        <f t="shared" si="3"/>
        <v>459.7</v>
      </c>
      <c r="U6" s="34">
        <f t="shared" si="3"/>
        <v>33313</v>
      </c>
      <c r="V6" s="34">
        <f t="shared" si="3"/>
        <v>73.209999999999994</v>
      </c>
      <c r="W6" s="34">
        <f t="shared" si="3"/>
        <v>455.03</v>
      </c>
      <c r="X6" s="35">
        <f>IF(X7="",NA(),X7)</f>
        <v>123.34</v>
      </c>
      <c r="Y6" s="35">
        <f t="shared" ref="Y6:AG6" si="4">IF(Y7="",NA(),Y7)</f>
        <v>122.84</v>
      </c>
      <c r="Z6" s="35">
        <f t="shared" si="4"/>
        <v>118.07</v>
      </c>
      <c r="AA6" s="35">
        <f t="shared" si="4"/>
        <v>119.7</v>
      </c>
      <c r="AB6" s="35">
        <f t="shared" si="4"/>
        <v>116.65</v>
      </c>
      <c r="AC6" s="35">
        <f t="shared" si="4"/>
        <v>106.89</v>
      </c>
      <c r="AD6" s="35">
        <f t="shared" si="4"/>
        <v>109.04</v>
      </c>
      <c r="AE6" s="35">
        <f t="shared" si="4"/>
        <v>109.64</v>
      </c>
      <c r="AF6" s="35">
        <f t="shared" si="4"/>
        <v>110.95</v>
      </c>
      <c r="AG6" s="35">
        <f t="shared" si="4"/>
        <v>110.68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7.76</v>
      </c>
      <c r="AO6" s="35">
        <f t="shared" si="5"/>
        <v>3.77</v>
      </c>
      <c r="AP6" s="35">
        <f t="shared" si="5"/>
        <v>3.62</v>
      </c>
      <c r="AQ6" s="35">
        <f t="shared" si="5"/>
        <v>3.91</v>
      </c>
      <c r="AR6" s="35">
        <f t="shared" si="5"/>
        <v>3.56</v>
      </c>
      <c r="AS6" s="34" t="str">
        <f>IF(AS7="","",IF(AS7="-","【-】","【"&amp;SUBSTITUTE(TEXT(AS7,"#,##0.00"),"-","△")&amp;"】"))</f>
        <v>【0.85】</v>
      </c>
      <c r="AT6" s="35">
        <f>IF(AT7="",NA(),AT7)</f>
        <v>544.98</v>
      </c>
      <c r="AU6" s="35">
        <f t="shared" ref="AU6:BC6" si="6">IF(AU7="",NA(),AU7)</f>
        <v>264.56</v>
      </c>
      <c r="AV6" s="35">
        <f t="shared" si="6"/>
        <v>289.73</v>
      </c>
      <c r="AW6" s="35">
        <f t="shared" si="6"/>
        <v>276.08999999999997</v>
      </c>
      <c r="AX6" s="35">
        <f t="shared" si="6"/>
        <v>295.88</v>
      </c>
      <c r="AY6" s="35">
        <f t="shared" si="6"/>
        <v>909.68</v>
      </c>
      <c r="AZ6" s="35">
        <f t="shared" si="6"/>
        <v>382.09</v>
      </c>
      <c r="BA6" s="35">
        <f t="shared" si="6"/>
        <v>371.31</v>
      </c>
      <c r="BB6" s="35">
        <f t="shared" si="6"/>
        <v>377.63</v>
      </c>
      <c r="BC6" s="35">
        <f t="shared" si="6"/>
        <v>357.34</v>
      </c>
      <c r="BD6" s="34" t="str">
        <f>IF(BD7="","",IF(BD7="-","【-】","【"&amp;SUBSTITUTE(TEXT(BD7,"#,##0.00"),"-","△")&amp;"】"))</f>
        <v>【264.34】</v>
      </c>
      <c r="BE6" s="35">
        <f>IF(BE7="",NA(),BE7)</f>
        <v>275.72000000000003</v>
      </c>
      <c r="BF6" s="35">
        <f t="shared" ref="BF6:BN6" si="7">IF(BF7="",NA(),BF7)</f>
        <v>270.39</v>
      </c>
      <c r="BG6" s="35">
        <f t="shared" si="7"/>
        <v>258.56</v>
      </c>
      <c r="BH6" s="35">
        <f t="shared" si="7"/>
        <v>263.42</v>
      </c>
      <c r="BI6" s="35">
        <f t="shared" si="7"/>
        <v>267.64</v>
      </c>
      <c r="BJ6" s="35">
        <f t="shared" si="7"/>
        <v>382.65</v>
      </c>
      <c r="BK6" s="35">
        <f t="shared" si="7"/>
        <v>385.06</v>
      </c>
      <c r="BL6" s="35">
        <f t="shared" si="7"/>
        <v>373.09</v>
      </c>
      <c r="BM6" s="35">
        <f t="shared" si="7"/>
        <v>364.71</v>
      </c>
      <c r="BN6" s="35">
        <f t="shared" si="7"/>
        <v>373.69</v>
      </c>
      <c r="BO6" s="34" t="str">
        <f>IF(BO7="","",IF(BO7="-","【-】","【"&amp;SUBSTITUTE(TEXT(BO7,"#,##0.00"),"-","△")&amp;"】"))</f>
        <v>【274.27】</v>
      </c>
      <c r="BP6" s="35">
        <f>IF(BP7="",NA(),BP7)</f>
        <v>105.55</v>
      </c>
      <c r="BQ6" s="35">
        <f t="shared" ref="BQ6:BY6" si="8">IF(BQ7="",NA(),BQ7)</f>
        <v>107.87</v>
      </c>
      <c r="BR6" s="35">
        <f t="shared" si="8"/>
        <v>111.69</v>
      </c>
      <c r="BS6" s="35">
        <f t="shared" si="8"/>
        <v>113.87</v>
      </c>
      <c r="BT6" s="35">
        <f t="shared" si="8"/>
        <v>111.57</v>
      </c>
      <c r="BU6" s="35">
        <f t="shared" si="8"/>
        <v>96.1</v>
      </c>
      <c r="BV6" s="35">
        <f t="shared" si="8"/>
        <v>99.07</v>
      </c>
      <c r="BW6" s="35">
        <f t="shared" si="8"/>
        <v>99.99</v>
      </c>
      <c r="BX6" s="35">
        <f t="shared" si="8"/>
        <v>100.65</v>
      </c>
      <c r="BY6" s="35">
        <f t="shared" si="8"/>
        <v>99.87</v>
      </c>
      <c r="BZ6" s="34" t="str">
        <f>IF(BZ7="","",IF(BZ7="-","【-】","【"&amp;SUBSTITUTE(TEXT(BZ7,"#,##0.00"),"-","△")&amp;"】"))</f>
        <v>【104.36】</v>
      </c>
      <c r="CA6" s="35">
        <f>IF(CA7="",NA(),CA7)</f>
        <v>222.43</v>
      </c>
      <c r="CB6" s="35">
        <f t="shared" ref="CB6:CJ6" si="9">IF(CB7="",NA(),CB7)</f>
        <v>215.93</v>
      </c>
      <c r="CC6" s="35">
        <f t="shared" si="9"/>
        <v>207.93</v>
      </c>
      <c r="CD6" s="35">
        <f t="shared" si="9"/>
        <v>203.69</v>
      </c>
      <c r="CE6" s="35">
        <f t="shared" si="9"/>
        <v>207</v>
      </c>
      <c r="CF6" s="35">
        <f t="shared" si="9"/>
        <v>178.39</v>
      </c>
      <c r="CG6" s="35">
        <f t="shared" si="9"/>
        <v>173.03</v>
      </c>
      <c r="CH6" s="35">
        <f t="shared" si="9"/>
        <v>171.15</v>
      </c>
      <c r="CI6" s="35">
        <f t="shared" si="9"/>
        <v>170.19</v>
      </c>
      <c r="CJ6" s="35">
        <f t="shared" si="9"/>
        <v>171.81</v>
      </c>
      <c r="CK6" s="34" t="str">
        <f>IF(CK7="","",IF(CK7="-","【-】","【"&amp;SUBSTITUTE(TEXT(CK7,"#,##0.00"),"-","△")&amp;"】"))</f>
        <v>【165.71】</v>
      </c>
      <c r="CL6" s="35">
        <f>IF(CL7="",NA(),CL7)</f>
        <v>64.61</v>
      </c>
      <c r="CM6" s="35">
        <f t="shared" ref="CM6:CU6" si="10">IF(CM7="",NA(),CM7)</f>
        <v>64.37</v>
      </c>
      <c r="CN6" s="35">
        <f t="shared" si="10"/>
        <v>66.260000000000005</v>
      </c>
      <c r="CO6" s="35">
        <f t="shared" si="10"/>
        <v>64.75</v>
      </c>
      <c r="CP6" s="35">
        <f t="shared" si="10"/>
        <v>63.85</v>
      </c>
      <c r="CQ6" s="35">
        <f t="shared" si="10"/>
        <v>59.23</v>
      </c>
      <c r="CR6" s="35">
        <f t="shared" si="10"/>
        <v>58.58</v>
      </c>
      <c r="CS6" s="35">
        <f t="shared" si="10"/>
        <v>58.53</v>
      </c>
      <c r="CT6" s="35">
        <f t="shared" si="10"/>
        <v>59.01</v>
      </c>
      <c r="CU6" s="35">
        <f t="shared" si="10"/>
        <v>60.03</v>
      </c>
      <c r="CV6" s="34" t="str">
        <f>IF(CV7="","",IF(CV7="-","【-】","【"&amp;SUBSTITUTE(TEXT(CV7,"#,##0.00"),"-","△")&amp;"】"))</f>
        <v>【60.41】</v>
      </c>
      <c r="CW6" s="35">
        <f>IF(CW7="",NA(),CW7)</f>
        <v>88.72</v>
      </c>
      <c r="CX6" s="35">
        <f t="shared" ref="CX6:DF6" si="11">IF(CX7="",NA(),CX7)</f>
        <v>88.42</v>
      </c>
      <c r="CY6" s="35">
        <f t="shared" si="11"/>
        <v>89.08</v>
      </c>
      <c r="CZ6" s="35">
        <f t="shared" si="11"/>
        <v>91.51</v>
      </c>
      <c r="DA6" s="35">
        <f t="shared" si="11"/>
        <v>91.77</v>
      </c>
      <c r="DB6" s="35">
        <f t="shared" si="11"/>
        <v>85.53</v>
      </c>
      <c r="DC6" s="35">
        <f t="shared" si="11"/>
        <v>85.23</v>
      </c>
      <c r="DD6" s="35">
        <f t="shared" si="11"/>
        <v>85.26</v>
      </c>
      <c r="DE6" s="35">
        <f t="shared" si="11"/>
        <v>85.37</v>
      </c>
      <c r="DF6" s="35">
        <f t="shared" si="11"/>
        <v>84.81</v>
      </c>
      <c r="DG6" s="34" t="str">
        <f>IF(DG7="","",IF(DG7="-","【-】","【"&amp;SUBSTITUTE(TEXT(DG7,"#,##0.00"),"-","△")&amp;"】"))</f>
        <v>【89.93】</v>
      </c>
      <c r="DH6" s="35">
        <f>IF(DH7="",NA(),DH7)</f>
        <v>33.909999999999997</v>
      </c>
      <c r="DI6" s="35">
        <f t="shared" ref="DI6:DQ6" si="12">IF(DI7="",NA(),DI7)</f>
        <v>45.17</v>
      </c>
      <c r="DJ6" s="35">
        <f t="shared" si="12"/>
        <v>45.55</v>
      </c>
      <c r="DK6" s="35">
        <f t="shared" si="12"/>
        <v>45.59</v>
      </c>
      <c r="DL6" s="35">
        <f t="shared" si="12"/>
        <v>46.02</v>
      </c>
      <c r="DM6" s="35">
        <f t="shared" si="12"/>
        <v>37.340000000000003</v>
      </c>
      <c r="DN6" s="35">
        <f t="shared" si="12"/>
        <v>44.31</v>
      </c>
      <c r="DO6" s="35">
        <f t="shared" si="12"/>
        <v>45.75</v>
      </c>
      <c r="DP6" s="35">
        <f t="shared" si="12"/>
        <v>46.9</v>
      </c>
      <c r="DQ6" s="35">
        <f t="shared" si="12"/>
        <v>47.28</v>
      </c>
      <c r="DR6" s="34" t="str">
        <f>IF(DR7="","",IF(DR7="-","【-】","【"&amp;SUBSTITUTE(TEXT(DR7,"#,##0.00"),"-","△")&amp;"】"))</f>
        <v>【48.12】</v>
      </c>
      <c r="DS6" s="35">
        <f>IF(DS7="",NA(),DS7)</f>
        <v>7.9</v>
      </c>
      <c r="DT6" s="35">
        <f t="shared" ref="DT6:EB6" si="13">IF(DT7="",NA(),DT7)</f>
        <v>7.62</v>
      </c>
      <c r="DU6" s="35">
        <f t="shared" si="13"/>
        <v>9.0299999999999994</v>
      </c>
      <c r="DV6" s="35">
        <f t="shared" si="13"/>
        <v>8.82</v>
      </c>
      <c r="DW6" s="35">
        <f t="shared" si="13"/>
        <v>8.3000000000000007</v>
      </c>
      <c r="DX6" s="35">
        <f t="shared" si="13"/>
        <v>8.39</v>
      </c>
      <c r="DY6" s="35">
        <f t="shared" si="13"/>
        <v>10.09</v>
      </c>
      <c r="DZ6" s="35">
        <f t="shared" si="13"/>
        <v>10.54</v>
      </c>
      <c r="EA6" s="35">
        <f t="shared" si="13"/>
        <v>12.03</v>
      </c>
      <c r="EB6" s="35">
        <f t="shared" si="13"/>
        <v>12.19</v>
      </c>
      <c r="EC6" s="34" t="str">
        <f>IF(EC7="","",IF(EC7="-","【-】","【"&amp;SUBSTITUTE(TEXT(EC7,"#,##0.00"),"-","△")&amp;"】"))</f>
        <v>【15.89】</v>
      </c>
      <c r="ED6" s="35">
        <f>IF(ED7="",NA(),ED7)</f>
        <v>0.43</v>
      </c>
      <c r="EE6" s="35">
        <f t="shared" ref="EE6:EM6" si="14">IF(EE7="",NA(),EE7)</f>
        <v>0.34</v>
      </c>
      <c r="EF6" s="35">
        <f t="shared" si="14"/>
        <v>0.1</v>
      </c>
      <c r="EG6" s="35">
        <f t="shared" si="14"/>
        <v>3.18</v>
      </c>
      <c r="EH6" s="35">
        <f t="shared" si="14"/>
        <v>0.2</v>
      </c>
      <c r="EI6" s="35">
        <f t="shared" si="14"/>
        <v>0.59</v>
      </c>
      <c r="EJ6" s="35">
        <f t="shared" si="14"/>
        <v>0.6</v>
      </c>
      <c r="EK6" s="35">
        <f t="shared" si="14"/>
        <v>0.56000000000000005</v>
      </c>
      <c r="EL6" s="35">
        <f t="shared" si="14"/>
        <v>0.61</v>
      </c>
      <c r="EM6" s="35">
        <f t="shared" si="14"/>
        <v>0.51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43613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63.03</v>
      </c>
      <c r="P7" s="38">
        <v>98.9</v>
      </c>
      <c r="Q7" s="38">
        <v>4374</v>
      </c>
      <c r="R7" s="38">
        <v>33834</v>
      </c>
      <c r="S7" s="38">
        <v>73.599999999999994</v>
      </c>
      <c r="T7" s="38">
        <v>459.7</v>
      </c>
      <c r="U7" s="38">
        <v>33313</v>
      </c>
      <c r="V7" s="38">
        <v>73.209999999999994</v>
      </c>
      <c r="W7" s="38">
        <v>455.03</v>
      </c>
      <c r="X7" s="38">
        <v>123.34</v>
      </c>
      <c r="Y7" s="38">
        <v>122.84</v>
      </c>
      <c r="Z7" s="38">
        <v>118.07</v>
      </c>
      <c r="AA7" s="38">
        <v>119.7</v>
      </c>
      <c r="AB7" s="38">
        <v>116.65</v>
      </c>
      <c r="AC7" s="38">
        <v>106.89</v>
      </c>
      <c r="AD7" s="38">
        <v>109.04</v>
      </c>
      <c r="AE7" s="38">
        <v>109.64</v>
      </c>
      <c r="AF7" s="38">
        <v>110.95</v>
      </c>
      <c r="AG7" s="38">
        <v>110.68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7.76</v>
      </c>
      <c r="AO7" s="38">
        <v>3.77</v>
      </c>
      <c r="AP7" s="38">
        <v>3.62</v>
      </c>
      <c r="AQ7" s="38">
        <v>3.91</v>
      </c>
      <c r="AR7" s="38">
        <v>3.56</v>
      </c>
      <c r="AS7" s="38">
        <v>0.85</v>
      </c>
      <c r="AT7" s="38">
        <v>544.98</v>
      </c>
      <c r="AU7" s="38">
        <v>264.56</v>
      </c>
      <c r="AV7" s="38">
        <v>289.73</v>
      </c>
      <c r="AW7" s="38">
        <v>276.08999999999997</v>
      </c>
      <c r="AX7" s="38">
        <v>295.88</v>
      </c>
      <c r="AY7" s="38">
        <v>909.68</v>
      </c>
      <c r="AZ7" s="38">
        <v>382.09</v>
      </c>
      <c r="BA7" s="38">
        <v>371.31</v>
      </c>
      <c r="BB7" s="38">
        <v>377.63</v>
      </c>
      <c r="BC7" s="38">
        <v>357.34</v>
      </c>
      <c r="BD7" s="38">
        <v>264.33999999999997</v>
      </c>
      <c r="BE7" s="38">
        <v>275.72000000000003</v>
      </c>
      <c r="BF7" s="38">
        <v>270.39</v>
      </c>
      <c r="BG7" s="38">
        <v>258.56</v>
      </c>
      <c r="BH7" s="38">
        <v>263.42</v>
      </c>
      <c r="BI7" s="38">
        <v>267.64</v>
      </c>
      <c r="BJ7" s="38">
        <v>382.65</v>
      </c>
      <c r="BK7" s="38">
        <v>385.06</v>
      </c>
      <c r="BL7" s="38">
        <v>373.09</v>
      </c>
      <c r="BM7" s="38">
        <v>364.71</v>
      </c>
      <c r="BN7" s="38">
        <v>373.69</v>
      </c>
      <c r="BO7" s="38">
        <v>274.27</v>
      </c>
      <c r="BP7" s="38">
        <v>105.55</v>
      </c>
      <c r="BQ7" s="38">
        <v>107.87</v>
      </c>
      <c r="BR7" s="38">
        <v>111.69</v>
      </c>
      <c r="BS7" s="38">
        <v>113.87</v>
      </c>
      <c r="BT7" s="38">
        <v>111.57</v>
      </c>
      <c r="BU7" s="38">
        <v>96.1</v>
      </c>
      <c r="BV7" s="38">
        <v>99.07</v>
      </c>
      <c r="BW7" s="38">
        <v>99.99</v>
      </c>
      <c r="BX7" s="38">
        <v>100.65</v>
      </c>
      <c r="BY7" s="38">
        <v>99.87</v>
      </c>
      <c r="BZ7" s="38">
        <v>104.36</v>
      </c>
      <c r="CA7" s="38">
        <v>222.43</v>
      </c>
      <c r="CB7" s="38">
        <v>215.93</v>
      </c>
      <c r="CC7" s="38">
        <v>207.93</v>
      </c>
      <c r="CD7" s="38">
        <v>203.69</v>
      </c>
      <c r="CE7" s="38">
        <v>207</v>
      </c>
      <c r="CF7" s="38">
        <v>178.39</v>
      </c>
      <c r="CG7" s="38">
        <v>173.03</v>
      </c>
      <c r="CH7" s="38">
        <v>171.15</v>
      </c>
      <c r="CI7" s="38">
        <v>170.19</v>
      </c>
      <c r="CJ7" s="38">
        <v>171.81</v>
      </c>
      <c r="CK7" s="38">
        <v>165.71</v>
      </c>
      <c r="CL7" s="38">
        <v>64.61</v>
      </c>
      <c r="CM7" s="38">
        <v>64.37</v>
      </c>
      <c r="CN7" s="38">
        <v>66.260000000000005</v>
      </c>
      <c r="CO7" s="38">
        <v>64.75</v>
      </c>
      <c r="CP7" s="38">
        <v>63.85</v>
      </c>
      <c r="CQ7" s="38">
        <v>59.23</v>
      </c>
      <c r="CR7" s="38">
        <v>58.58</v>
      </c>
      <c r="CS7" s="38">
        <v>58.53</v>
      </c>
      <c r="CT7" s="38">
        <v>59.01</v>
      </c>
      <c r="CU7" s="38">
        <v>60.03</v>
      </c>
      <c r="CV7" s="38">
        <v>60.41</v>
      </c>
      <c r="CW7" s="38">
        <v>88.72</v>
      </c>
      <c r="CX7" s="38">
        <v>88.42</v>
      </c>
      <c r="CY7" s="38">
        <v>89.08</v>
      </c>
      <c r="CZ7" s="38">
        <v>91.51</v>
      </c>
      <c r="DA7" s="38">
        <v>91.77</v>
      </c>
      <c r="DB7" s="38">
        <v>85.53</v>
      </c>
      <c r="DC7" s="38">
        <v>85.23</v>
      </c>
      <c r="DD7" s="38">
        <v>85.26</v>
      </c>
      <c r="DE7" s="38">
        <v>85.37</v>
      </c>
      <c r="DF7" s="38">
        <v>84.81</v>
      </c>
      <c r="DG7" s="38">
        <v>89.93</v>
      </c>
      <c r="DH7" s="38">
        <v>33.909999999999997</v>
      </c>
      <c r="DI7" s="38">
        <v>45.17</v>
      </c>
      <c r="DJ7" s="38">
        <v>45.55</v>
      </c>
      <c r="DK7" s="38">
        <v>45.59</v>
      </c>
      <c r="DL7" s="38">
        <v>46.02</v>
      </c>
      <c r="DM7" s="38">
        <v>37.340000000000003</v>
      </c>
      <c r="DN7" s="38">
        <v>44.31</v>
      </c>
      <c r="DO7" s="38">
        <v>45.75</v>
      </c>
      <c r="DP7" s="38">
        <v>46.9</v>
      </c>
      <c r="DQ7" s="38">
        <v>47.28</v>
      </c>
      <c r="DR7" s="38">
        <v>48.12</v>
      </c>
      <c r="DS7" s="38">
        <v>7.9</v>
      </c>
      <c r="DT7" s="38">
        <v>7.62</v>
      </c>
      <c r="DU7" s="38">
        <v>9.0299999999999994</v>
      </c>
      <c r="DV7" s="38">
        <v>8.82</v>
      </c>
      <c r="DW7" s="38">
        <v>8.3000000000000007</v>
      </c>
      <c r="DX7" s="38">
        <v>8.39</v>
      </c>
      <c r="DY7" s="38">
        <v>10.09</v>
      </c>
      <c r="DZ7" s="38">
        <v>10.54</v>
      </c>
      <c r="EA7" s="38">
        <v>12.03</v>
      </c>
      <c r="EB7" s="38">
        <v>12.19</v>
      </c>
      <c r="EC7" s="38">
        <v>15.89</v>
      </c>
      <c r="ED7" s="38">
        <v>0.43</v>
      </c>
      <c r="EE7" s="38">
        <v>0.34</v>
      </c>
      <c r="EF7" s="38">
        <v>0.1</v>
      </c>
      <c r="EG7" s="38">
        <v>3.18</v>
      </c>
      <c r="EH7" s="38">
        <v>0.2</v>
      </c>
      <c r="EI7" s="38">
        <v>0.59</v>
      </c>
      <c r="EJ7" s="38">
        <v>0.6</v>
      </c>
      <c r="EK7" s="38">
        <v>0.56000000000000005</v>
      </c>
      <c r="EL7" s="38">
        <v>0.61</v>
      </c>
      <c r="EM7" s="38">
        <v>0.51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2019-01-17T02:41:20Z</cp:lastPrinted>
  <dcterms:created xsi:type="dcterms:W3CDTF">2018-12-03T08:26:22Z</dcterms:created>
  <dcterms:modified xsi:type="dcterms:W3CDTF">2019-02-07T07:09:54Z</dcterms:modified>
  <cp:category/>
</cp:coreProperties>
</file>