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v-f007\共有\12上下水道課\Water\総務係\18_経営分析比較表\H30提出\"/>
    </mc:Choice>
  </mc:AlternateContent>
  <workbookProtection workbookAlgorithmName="SHA-512" workbookHashValue="1R3yd2ugmp9jb01c7Ir/G/lkjA4NUF/zdnlyeEi14mSthWoL1M6rL811dH1mC16lScKVmlQZFvbqFQcYA933sQ==" workbookSaltValue="tyF2fbxKLhIRPcd9w6LJf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<sst xmlns="http://schemas.openxmlformats.org/spreadsheetml/2006/main" count="232" uniqueCount="120">
  <si>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</si>
  <si>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</si>
  <si>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</si>
  <si>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</si>
  <si>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</si>
  <si>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</si>
  <si>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</si>
  <si>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</si>
  <si>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</si>
  <si>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</si>
  <si>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</si>
  <si>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</si>
  <si>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</si>
  <si>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</si>
  <si>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</si>
  <si>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</si>
  <si>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</si>
  <si>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</si>
  <si>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</si>
  <si>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</si>
  <si>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</si>
  <si>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</si>
  <si>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</si>
  <si>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</si>
  <si>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</si>
  <si>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</si>
  <si>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</si>
  <si>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</si>
  <si>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</si>
  <si>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</si>
  <si>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</si>
  <si>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</si>
  <si>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</si>
  <si>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</si>
  <si>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</si>
  <si>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</si>
  <si>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</si>
  <si>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</si>
  <si>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</si>
  <si>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</si>
  <si>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</si>
  <si>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</si>
  <si>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</si>
  <si>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</si>
  <si>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</si>
  <si>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</si>
  <si>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</si>
  <si>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</si>
  <si>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</si>
  <si>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</si>
  <si>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</si>
  <si>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</si>
  <si>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</si>
  <si>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</si>
  <si>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</si>
  <si>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</si>
  <si>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</si>
  <si>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</si>
  <si>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</si>
  <si>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</si>
  <si>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</si>
  <si>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</si>
  <si>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</si>
  <si>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</si>
  <si>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</si>
  <si>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</si>
  <si>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</si>
  <si>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</si>
  <si>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</si>
  <si>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</si>
  <si>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</si>
  <si>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</si>
  <si>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</si>
  <si>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</si>
  <si>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</si>
  <si>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</si>
  <si>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</si>
  <si>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</si>
  <si>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</si>
  <si>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</si>
  <si>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</si>
  <si>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</si>
  <si>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</si>
  <si>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</si>
  <si>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</si>
  <si>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</si>
  <si>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</si>
  <si>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</si>
  <si>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</si>
  <si>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</si>
  <si>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</si>
  <si>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</si>
  <si>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</si>
  <si>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</si>
  <si>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</si>
  <si>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</si>
  <si>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</si>
  <si>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</si>
  <si>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</si>
  <si>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</si>
  <si>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</si>
  <si>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</si>
  <si>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</si>
  <si>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</si>
  <si>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</si>
  <si>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柴田町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</si>
  <si>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</si>
  <si>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</si>
  <si>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</si>
  <si>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</si>
  <si>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</si>
  <si>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</si>
  <si>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</si>
  <si>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</si>
  <si>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</si>
  <si>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</si>
  <si>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</si>
  <si>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現在使用していない施設（浄水場・配水池）の撤去工事は実施しているものの、有形固定資産減価償却率は類似団体平均値を上回っている。今後も計画的に実施する。
　管路更新率は類似団体平均値を上回っており比較すると管路更新は実施していると考えられるが、管路経年化率は大きく下回っている。これは拡張事業において整備した管路が耐用年数を経過したためである。老朽管を減少させるためには、新たに耐用年数を経過する管路以上の布設替を行う必要があり、そのためには人的配置が必要不可欠であるため、現状では漏水が多発する地区を優先的に布設替する考えである。</t>
    <rPh sb="1" eb="3">
      <t>ゲンザイ</t>
    </rPh>
    <rPh sb="3" eb="5">
      <t>シヨウ</t>
    </rPh>
    <rPh sb="10" eb="12">
      <t>シセツ</t>
    </rPh>
    <rPh sb="13" eb="16">
      <t>ジョウスイジョウ</t>
    </rPh>
    <rPh sb="17" eb="20">
      <t>ハイスイチ</t>
    </rPh>
    <rPh sb="22" eb="24">
      <t>テッキョ</t>
    </rPh>
    <rPh sb="24" eb="26">
      <t>コウジ</t>
    </rPh>
    <rPh sb="27" eb="29">
      <t>ジッシ</t>
    </rPh>
    <rPh sb="37" eb="43">
      <t>ユウケイコテイシサン</t>
    </rPh>
    <rPh sb="43" eb="45">
      <t>ゲンカ</t>
    </rPh>
    <rPh sb="45" eb="47">
      <t>ショウキャク</t>
    </rPh>
    <rPh sb="47" eb="48">
      <t>リツ</t>
    </rPh>
    <rPh sb="49" eb="53">
      <t>ルイジダンタイ</t>
    </rPh>
    <rPh sb="53" eb="56">
      <t>ヘイキンチ</t>
    </rPh>
    <rPh sb="57" eb="59">
      <t>ウワマワ</t>
    </rPh>
    <rPh sb="64" eb="66">
      <t>コンゴ</t>
    </rPh>
    <rPh sb="67" eb="70">
      <t>ケイカクテキ</t>
    </rPh>
    <rPh sb="71" eb="73">
      <t>ジッシ</t>
    </rPh>
    <rPh sb="78" eb="80">
      <t>カンロ</t>
    </rPh>
    <rPh sb="80" eb="82">
      <t>コウシン</t>
    </rPh>
    <rPh sb="82" eb="83">
      <t>リツ</t>
    </rPh>
    <rPh sb="84" eb="88">
      <t>ルイジダンタイ</t>
    </rPh>
    <rPh sb="88" eb="91">
      <t>ヘイキンチ</t>
    </rPh>
    <rPh sb="92" eb="94">
      <t>ウワマワ</t>
    </rPh>
    <rPh sb="98" eb="100">
      <t>ヒカク</t>
    </rPh>
    <rPh sb="103" eb="105">
      <t>カンロ</t>
    </rPh>
    <rPh sb="105" eb="107">
      <t>コウシン</t>
    </rPh>
    <rPh sb="108" eb="110">
      <t>ジッシ</t>
    </rPh>
    <rPh sb="115" eb="116">
      <t>カンガ</t>
    </rPh>
    <rPh sb="122" eb="124">
      <t>カンロ</t>
    </rPh>
    <rPh sb="124" eb="127">
      <t>ケイネンカ</t>
    </rPh>
    <rPh sb="127" eb="128">
      <t>リツ</t>
    </rPh>
    <rPh sb="129" eb="130">
      <t>オオ</t>
    </rPh>
    <rPh sb="132" eb="134">
      <t>シタマワ</t>
    </rPh>
    <rPh sb="142" eb="144">
      <t>カクチョウ</t>
    </rPh>
    <rPh sb="144" eb="146">
      <t>ジギョウ</t>
    </rPh>
    <rPh sb="150" eb="152">
      <t>セイビ</t>
    </rPh>
    <rPh sb="154" eb="156">
      <t>カンロ</t>
    </rPh>
    <rPh sb="157" eb="161">
      <t>タイヨウネンスウ</t>
    </rPh>
    <rPh sb="162" eb="164">
      <t>ケイカ</t>
    </rPh>
    <rPh sb="172" eb="174">
      <t>ロウキュウ</t>
    </rPh>
    <rPh sb="174" eb="175">
      <t>カン</t>
    </rPh>
    <rPh sb="176" eb="178">
      <t>ゲンショウ</t>
    </rPh>
    <rPh sb="186" eb="187">
      <t>アラ</t>
    </rPh>
    <rPh sb="189" eb="193">
      <t>タイヨウネンスウ</t>
    </rPh>
    <rPh sb="194" eb="196">
      <t>ケイカ</t>
    </rPh>
    <rPh sb="198" eb="200">
      <t>カンロ</t>
    </rPh>
    <rPh sb="200" eb="202">
      <t>イジョウ</t>
    </rPh>
    <rPh sb="203" eb="206">
      <t>フセツガエ</t>
    </rPh>
    <rPh sb="207" eb="208">
      <t>オコナ</t>
    </rPh>
    <rPh sb="209" eb="211">
      <t>ヒツヨウ</t>
    </rPh>
    <rPh sb="221" eb="223">
      <t>ジンテキ</t>
    </rPh>
    <rPh sb="223" eb="225">
      <t>ハイチ</t>
    </rPh>
    <rPh sb="226" eb="228">
      <t>ヒツヨウ</t>
    </rPh>
    <rPh sb="228" eb="231">
      <t>フカケツ</t>
    </rPh>
    <rPh sb="237" eb="239">
      <t>ゲンジョウ</t>
    </rPh>
    <rPh sb="241" eb="243">
      <t>ロウスイ</t>
    </rPh>
    <rPh sb="244" eb="246">
      <t>タハツ</t>
    </rPh>
    <rPh sb="248" eb="250">
      <t>チク</t>
    </rPh>
    <rPh sb="251" eb="254">
      <t>ユウセンテキ</t>
    </rPh>
    <rPh sb="255" eb="258">
      <t>フセツガエ</t>
    </rPh>
    <rPh sb="260" eb="261">
      <t>カンガ</t>
    </rPh>
    <phoneticPr fontId="4"/>
  </si>
  <si>
    <t>　本町の水道事業は、費用削減の効果もありここ数年は安定的な経営ができていると考えられる。
　老朽化の状況は類似団体平均値を上回っており、今後計画的に更新事業を実施しなければならないと考えているが、職員の退職や高齢化により水道事業に精通した職員が少なくなっており、人材育成（技術継承）が大きな課題と考えている</t>
    <rPh sb="10" eb="12">
      <t>ヒヨウ</t>
    </rPh>
    <rPh sb="12" eb="14">
      <t>サクゲン</t>
    </rPh>
    <rPh sb="15" eb="17">
      <t>コウカ</t>
    </rPh>
    <rPh sb="22" eb="24">
      <t>スウネン</t>
    </rPh>
    <rPh sb="25" eb="28">
      <t>アンテイテキ</t>
    </rPh>
    <rPh sb="29" eb="31">
      <t>ケイエイ</t>
    </rPh>
    <rPh sb="38" eb="39">
      <t>カンガ</t>
    </rPh>
    <rPh sb="46" eb="49">
      <t>ロウキュウカ</t>
    </rPh>
    <rPh sb="50" eb="52">
      <t>ジョウキョウ</t>
    </rPh>
    <rPh sb="53" eb="60">
      <t>ルイジダンタイヘイキンチ</t>
    </rPh>
    <rPh sb="61" eb="63">
      <t>ウワマワ</t>
    </rPh>
    <rPh sb="68" eb="70">
      <t>コンゴ</t>
    </rPh>
    <rPh sb="70" eb="73">
      <t>ケイカクテキ</t>
    </rPh>
    <rPh sb="74" eb="76">
      <t>コウシン</t>
    </rPh>
    <rPh sb="76" eb="78">
      <t>ジギョウ</t>
    </rPh>
    <rPh sb="79" eb="81">
      <t>ジッシ</t>
    </rPh>
    <rPh sb="91" eb="92">
      <t>カンガ</t>
    </rPh>
    <rPh sb="98" eb="100">
      <t>ショクイン</t>
    </rPh>
    <rPh sb="101" eb="103">
      <t>タイショク</t>
    </rPh>
    <rPh sb="104" eb="107">
      <t>コウレイカ</t>
    </rPh>
    <rPh sb="110" eb="112">
      <t>スイドウ</t>
    </rPh>
    <rPh sb="112" eb="114">
      <t>ジギョウ</t>
    </rPh>
    <rPh sb="115" eb="117">
      <t>セイツウ</t>
    </rPh>
    <rPh sb="119" eb="121">
      <t>ショクイン</t>
    </rPh>
    <rPh sb="122" eb="123">
      <t>スク</t>
    </rPh>
    <phoneticPr fontId="4"/>
  </si>
  <si>
    <t>　経常収支比率・料金回収率は、平成28年度と比較すると数値が悪化している。これは水道施設中央監視システムの計装設備を更新し、旧システムの残存価格に除却費用が掛かったためである。しかしこれらの比率は100％を超えており、類似団体の平均も超えていることから健全な経営状況であるといえる。これらは、料金徴収等窓口委託や施設管理委託による費用削減（人件費）の効果と考えられる。
　企業債残高対給水収益比率は、将来の負担を考慮し、企業債借入額を抑えているため数値が減少している。
　給水原価は類似団体平均値を上回っている。これは、当町の経費の半分を受水費が占めており、受水単価が高いことが一つの要因と考えられる。
　施設利用率が改善したのは、老朽し使用していなかった山田沢低区配水池を除却したためである。</t>
    <rPh sb="1" eb="7">
      <t>ケイジョウシュウシヒリツ</t>
    </rPh>
    <rPh sb="8" eb="10">
      <t>リョウキン</t>
    </rPh>
    <rPh sb="10" eb="12">
      <t>カイシュウ</t>
    </rPh>
    <rPh sb="12" eb="13">
      <t>リツ</t>
    </rPh>
    <rPh sb="68" eb="70">
      <t>ザンゾン</t>
    </rPh>
    <rPh sb="70" eb="72">
      <t>カカク</t>
    </rPh>
    <rPh sb="75" eb="77">
      <t>ヒヨウ</t>
    </rPh>
    <rPh sb="78" eb="79">
      <t>カ</t>
    </rPh>
    <rPh sb="95" eb="97">
      <t>ヒリツ</t>
    </rPh>
    <rPh sb="103" eb="104">
      <t>コ</t>
    </rPh>
    <rPh sb="109" eb="111">
      <t>ルイジ</t>
    </rPh>
    <rPh sb="111" eb="113">
      <t>ダンタイ</t>
    </rPh>
    <rPh sb="114" eb="116">
      <t>ヘイキン</t>
    </rPh>
    <rPh sb="117" eb="118">
      <t>コ</t>
    </rPh>
    <rPh sb="126" eb="128">
      <t>ケンゼン</t>
    </rPh>
    <rPh sb="129" eb="133">
      <t>ケイエイジョウキョウ</t>
    </rPh>
    <rPh sb="146" eb="148">
      <t>リョウキン</t>
    </rPh>
    <rPh sb="148" eb="150">
      <t>チョウシュウ</t>
    </rPh>
    <rPh sb="150" eb="151">
      <t>トウ</t>
    </rPh>
    <rPh sb="151" eb="153">
      <t>マドグチ</t>
    </rPh>
    <rPh sb="153" eb="155">
      <t>イタク</t>
    </rPh>
    <rPh sb="156" eb="158">
      <t>シセツ</t>
    </rPh>
    <rPh sb="158" eb="160">
      <t>カンリ</t>
    </rPh>
    <rPh sb="160" eb="162">
      <t>イタク</t>
    </rPh>
    <rPh sb="165" eb="167">
      <t>ヒヨウ</t>
    </rPh>
    <rPh sb="167" eb="169">
      <t>サクゲン</t>
    </rPh>
    <rPh sb="170" eb="173">
      <t>ジンケンヒ</t>
    </rPh>
    <rPh sb="175" eb="177">
      <t>コウカ</t>
    </rPh>
    <rPh sb="178" eb="179">
      <t>カンガ</t>
    </rPh>
    <rPh sb="186" eb="188">
      <t>キギョウ</t>
    </rPh>
    <rPh sb="188" eb="189">
      <t>サイ</t>
    </rPh>
    <rPh sb="189" eb="191">
      <t>ザンダカ</t>
    </rPh>
    <rPh sb="191" eb="192">
      <t>タイ</t>
    </rPh>
    <rPh sb="192" eb="194">
      <t>キュウスイ</t>
    </rPh>
    <rPh sb="194" eb="196">
      <t>シュウエキ</t>
    </rPh>
    <rPh sb="196" eb="198">
      <t>ヒリツ</t>
    </rPh>
    <rPh sb="200" eb="202">
      <t>ショウライ</t>
    </rPh>
    <rPh sb="203" eb="205">
      <t>フタン</t>
    </rPh>
    <rPh sb="206" eb="208">
      <t>コウリョ</t>
    </rPh>
    <rPh sb="210" eb="212">
      <t>キギョウ</t>
    </rPh>
    <rPh sb="212" eb="213">
      <t>サイ</t>
    </rPh>
    <rPh sb="213" eb="215">
      <t>カリイレ</t>
    </rPh>
    <rPh sb="215" eb="216">
      <t>ガク</t>
    </rPh>
    <rPh sb="217" eb="218">
      <t>オサ</t>
    </rPh>
    <rPh sb="224" eb="226">
      <t>スウチ</t>
    </rPh>
    <rPh sb="227" eb="229">
      <t>ゲンショウ</t>
    </rPh>
    <rPh sb="236" eb="238">
      <t>キュウスイ</t>
    </rPh>
    <rPh sb="238" eb="240">
      <t>ゲンカ</t>
    </rPh>
    <rPh sb="241" eb="243">
      <t>ルイジ</t>
    </rPh>
    <rPh sb="243" eb="245">
      <t>ダンタイ</t>
    </rPh>
    <rPh sb="245" eb="248">
      <t>ヘイキンチ</t>
    </rPh>
    <rPh sb="249" eb="251">
      <t>ウワマワ</t>
    </rPh>
    <rPh sb="260" eb="262">
      <t>トウチョウ</t>
    </rPh>
    <rPh sb="263" eb="265">
      <t>ケイヒ</t>
    </rPh>
    <rPh sb="266" eb="268">
      <t>ハンブン</t>
    </rPh>
    <rPh sb="269" eb="271">
      <t>ジュスイ</t>
    </rPh>
    <rPh sb="271" eb="272">
      <t>ヒ</t>
    </rPh>
    <rPh sb="273" eb="274">
      <t>シ</t>
    </rPh>
    <rPh sb="279" eb="281">
      <t>ジュスイ</t>
    </rPh>
    <rPh sb="281" eb="283">
      <t>タンカ</t>
    </rPh>
    <rPh sb="284" eb="285">
      <t>タカ</t>
    </rPh>
    <rPh sb="289" eb="290">
      <t>ヒト</t>
    </rPh>
    <rPh sb="292" eb="294">
      <t>ヨウイン</t>
    </rPh>
    <rPh sb="295" eb="296">
      <t>カンガ</t>
    </rPh>
    <rPh sb="303" eb="305">
      <t>シセツ</t>
    </rPh>
    <rPh sb="305" eb="307">
      <t>リヨウ</t>
    </rPh>
    <rPh sb="307" eb="308">
      <t>リツ</t>
    </rPh>
    <rPh sb="309" eb="311">
      <t>カイゼン</t>
    </rPh>
    <rPh sb="319" eb="321">
      <t>シヨウ</t>
    </rPh>
    <rPh sb="328" eb="330">
      <t>ヤマダ</t>
    </rPh>
    <rPh sb="330" eb="331">
      <t>サワ</t>
    </rPh>
    <rPh sb="331" eb="333">
      <t>テイク</t>
    </rPh>
    <rPh sb="333" eb="336">
      <t>ハイスイチ</t>
    </rPh>
    <rPh sb="337" eb="339">
      <t>ジョキャク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</si>
</sst>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0.91</c:v>
                </c:pt>
                <c:pt idx="1">
                  <c:v>0.85</c:v>
                </c:pt>
                <c:pt idx="2">
                  <c:v>0.84</c:v>
                </c:pt>
                <c:pt idx="3">
                  <c:v>0.73</c:v>
                </c:pt>
                <c:pt idx="4">
                  <c:v>0.88</c:v>
                </c:pt>
              </c:numCache>
            </c:numRef>
          </c:val>
          <c:extLst>
            <c:ext xmlns:c16="http://schemas.microsoft.com/office/drawing/2014/chart" uri="{C3380CC4-5D6E-409C-BE32-E72D297353CC}">
              <c16:uniqueId val="{00000000-56AA-42BC-A5B3-A1C3507E240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56AA-42BC-A5B3-A1C3507E240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56.69</c:v>
                </c:pt>
                <c:pt idx="1">
                  <c:v>56.22</c:v>
                </c:pt>
                <c:pt idx="2">
                  <c:v>55.77</c:v>
                </c:pt>
                <c:pt idx="3">
                  <c:v>55.08</c:v>
                </c:pt>
                <c:pt idx="4">
                  <c:v>63.08</c:v>
                </c:pt>
              </c:numCache>
            </c:numRef>
          </c:val>
          <c:extLst>
            <c:ext xmlns:c16="http://schemas.microsoft.com/office/drawing/2014/chart" uri="{C3380CC4-5D6E-409C-BE32-E72D297353CC}">
              <c16:uniqueId val="{00000000-EA08-4FDA-A2E3-1F5A6837FF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EA08-4FDA-A2E3-1F5A6837FF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88.28</c:v>
                </c:pt>
                <c:pt idx="1">
                  <c:v>88.12</c:v>
                </c:pt>
                <c:pt idx="2">
                  <c:v>89.04</c:v>
                </c:pt>
                <c:pt idx="3">
                  <c:v>90.72</c:v>
                </c:pt>
                <c:pt idx="4">
                  <c:v>90.34</c:v>
                </c:pt>
              </c:numCache>
            </c:numRef>
          </c:val>
          <c:extLst>
            <c:ext xmlns:c16="http://schemas.microsoft.com/office/drawing/2014/chart" uri="{C3380CC4-5D6E-409C-BE32-E72D297353CC}">
              <c16:uniqueId val="{00000000-E10D-4315-97EA-52FA94868B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E10D-4315-97EA-52FA94868B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116.88</c:v>
                </c:pt>
                <c:pt idx="1">
                  <c:v>110.25</c:v>
                </c:pt>
                <c:pt idx="2">
                  <c:v>117.4</c:v>
                </c:pt>
                <c:pt idx="3">
                  <c:v>123.1</c:v>
                </c:pt>
                <c:pt idx="4">
                  <c:v>115.85</c:v>
                </c:pt>
              </c:numCache>
            </c:numRef>
          </c:val>
          <c:extLst>
            <c:ext xmlns:c16="http://schemas.microsoft.com/office/drawing/2014/chart" uri="{C3380CC4-5D6E-409C-BE32-E72D297353CC}">
              <c16:uniqueId val="{00000000-F04A-40C6-97ED-9300A05670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F04A-40C6-97ED-9300A05670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48.72</c:v>
                </c:pt>
                <c:pt idx="1">
                  <c:v>49.87</c:v>
                </c:pt>
                <c:pt idx="2">
                  <c:v>51.04</c:v>
                </c:pt>
                <c:pt idx="3">
                  <c:v>52.18</c:v>
                </c:pt>
                <c:pt idx="4">
                  <c:v>52.03</c:v>
                </c:pt>
              </c:numCache>
            </c:numRef>
          </c:val>
          <c:extLst>
            <c:ext xmlns:c16="http://schemas.microsoft.com/office/drawing/2014/chart" uri="{C3380CC4-5D6E-409C-BE32-E72D297353CC}">
              <c16:uniqueId val="{00000000-64E6-42ED-9CEB-91B9C76E43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64E6-42ED-9CEB-91B9C76E43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25.31</c:v>
                </c:pt>
                <c:pt idx="1">
                  <c:v>26.01</c:v>
                </c:pt>
                <c:pt idx="2">
                  <c:v>24.78</c:v>
                </c:pt>
                <c:pt idx="3">
                  <c:v>25.4</c:v>
                </c:pt>
                <c:pt idx="4">
                  <c:v>30.04</c:v>
                </c:pt>
              </c:numCache>
            </c:numRef>
          </c:val>
          <c:extLst>
            <c:ext xmlns:c16="http://schemas.microsoft.com/office/drawing/2014/chart" uri="{C3380CC4-5D6E-409C-BE32-E72D297353CC}">
              <c16:uniqueId val="{00000000-5893-45B1-8775-C0A66739E2D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5893-45B1-8775-C0A66739E2D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0D-46AF-9AD4-E16BAF7D06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FA0D-46AF-9AD4-E16BAF7D06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765.05</c:v>
                </c:pt>
                <c:pt idx="1">
                  <c:v>350.54</c:v>
                </c:pt>
                <c:pt idx="2">
                  <c:v>430.83</c:v>
                </c:pt>
                <c:pt idx="3">
                  <c:v>494.89</c:v>
                </c:pt>
                <c:pt idx="4">
                  <c:v>469.94</c:v>
                </c:pt>
              </c:numCache>
            </c:numRef>
          </c:val>
          <c:extLst>
            <c:ext xmlns:c16="http://schemas.microsoft.com/office/drawing/2014/chart" uri="{C3380CC4-5D6E-409C-BE32-E72D297353CC}">
              <c16:uniqueId val="{00000000-413D-4691-B2B7-8F539C97B61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413D-4691-B2B7-8F539C97B61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270.73</c:v>
                </c:pt>
                <c:pt idx="1">
                  <c:v>266.10000000000002</c:v>
                </c:pt>
                <c:pt idx="2">
                  <c:v>257.95999999999998</c:v>
                </c:pt>
                <c:pt idx="3">
                  <c:v>246.95</c:v>
                </c:pt>
                <c:pt idx="4">
                  <c:v>237.23</c:v>
                </c:pt>
              </c:numCache>
            </c:numRef>
          </c:val>
          <c:extLst>
            <c:ext xmlns:c16="http://schemas.microsoft.com/office/drawing/2014/chart" uri="{C3380CC4-5D6E-409C-BE32-E72D297353CC}">
              <c16:uniqueId val="{00000000-1C41-4BA1-8794-B69865F8FA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1C41-4BA1-8794-B69865F8FA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102.46</c:v>
                </c:pt>
                <c:pt idx="1">
                  <c:v>104.57</c:v>
                </c:pt>
                <c:pt idx="2">
                  <c:v>111.89</c:v>
                </c:pt>
                <c:pt idx="3">
                  <c:v>118.24</c:v>
                </c:pt>
                <c:pt idx="4">
                  <c:v>111.05</c:v>
                </c:pt>
              </c:numCache>
            </c:numRef>
          </c:val>
          <c:extLst>
            <c:ext xmlns:c16="http://schemas.microsoft.com/office/drawing/2014/chart" uri="{C3380CC4-5D6E-409C-BE32-E72D297353CC}">
              <c16:uniqueId val="{00000000-4DBF-4791-A5D0-025132CC895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4DBF-4791-A5D0-025132CC895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258.41000000000003</c:v>
                </c:pt>
                <c:pt idx="1">
                  <c:v>255.59</c:v>
                </c:pt>
                <c:pt idx="2">
                  <c:v>239.88</c:v>
                </c:pt>
                <c:pt idx="3">
                  <c:v>227.72</c:v>
                </c:pt>
                <c:pt idx="4">
                  <c:v>243.89</c:v>
                </c:pt>
              </c:numCache>
            </c:numRef>
          </c:val>
          <c:extLst>
            <c:ext xmlns:c16="http://schemas.microsoft.com/office/drawing/2014/chart" uri="{C3380CC4-5D6E-409C-BE32-E72D297353CC}">
              <c16:uniqueId val="{00000000-6504-40BD-A345-764B20A84E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6504-40BD-A345-764B20A84E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宮城県　柴田町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38012</v>
      </c>
      <c r="AM8" s="70"/>
      <c r="AN8" s="70"/>
      <c r="AO8" s="70"/>
      <c r="AP8" s="70"/>
      <c r="AQ8" s="70"/>
      <c r="AR8" s="70"/>
      <c r="AS8" s="70"/>
      <c r="AT8" s="66">
        <f>データ!$S$6</f>
        <v>54.03</v>
      </c>
      <c r="AU8" s="67"/>
      <c r="AV8" s="67"/>
      <c r="AW8" s="67"/>
      <c r="AX8" s="67"/>
      <c r="AY8" s="67"/>
      <c r="AZ8" s="67"/>
      <c r="BA8" s="67"/>
      <c r="BB8" s="69">
        <f>データ!$T$6</f>
        <v>703.54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59</v>
      </c>
      <c r="J10" s="67"/>
      <c r="K10" s="67"/>
      <c r="L10" s="67"/>
      <c r="M10" s="67"/>
      <c r="N10" s="67"/>
      <c r="O10" s="68"/>
      <c r="P10" s="69">
        <f>データ!$P$6</f>
        <v>99.89</v>
      </c>
      <c r="Q10" s="69"/>
      <c r="R10" s="69"/>
      <c r="S10" s="69"/>
      <c r="T10" s="69"/>
      <c r="U10" s="69"/>
      <c r="V10" s="69"/>
      <c r="W10" s="70">
        <f>データ!$Q$6</f>
        <v>3553</v>
      </c>
      <c r="X10" s="70"/>
      <c r="Y10" s="70"/>
      <c r="Z10" s="70"/>
      <c r="AA10" s="70"/>
      <c r="AB10" s="70"/>
      <c r="AC10" s="70"/>
      <c r="AD10" s="2"/>
      <c r="AE10" s="2"/>
      <c r="AF10" s="2"/>
      <c r="AG10" s="2"/>
      <c r="AH10" s="4"/>
      <c r="AI10" s="4"/>
      <c r="AJ10" s="4"/>
      <c r="AK10" s="4"/>
      <c r="AL10" s="70">
        <f>データ!$U$6</f>
        <v>37850</v>
      </c>
      <c r="AM10" s="70"/>
      <c r="AN10" s="70"/>
      <c r="AO10" s="70"/>
      <c r="AP10" s="70"/>
      <c r="AQ10" s="70"/>
      <c r="AR10" s="70"/>
      <c r="AS10" s="70"/>
      <c r="AT10" s="66">
        <f>データ!$V$6</f>
        <v>54.03</v>
      </c>
      <c r="AU10" s="67"/>
      <c r="AV10" s="67"/>
      <c r="AW10" s="67"/>
      <c r="AX10" s="67"/>
      <c r="AY10" s="67"/>
      <c r="AZ10" s="67"/>
      <c r="BA10" s="67"/>
      <c r="BB10" s="69">
        <f>データ!$W$6</f>
        <v>700.54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CjKVtP7KkTf0DkFAK/18eB1HPW7Fd8rqRgDxP9cPvj7uCGdu3BmZVqFvb+kpdSE7wDbDMQApY7SdnWWM3yUJwQ==" saltValue="NPO8K2gmeJle4B0PDnwil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43231</v>
      </c>
      <c r="D6" s="33">
        <f t="shared" si="3"/>
        <v>46</v>
      </c>
      <c r="E6" s="33">
        <f t="shared" si="3"/>
        <v>1</v>
      </c>
      <c r="F6" s="33">
        <f t="shared" si="3"/>
        <v>0</v>
      </c>
      <c r="G6" s="33">
        <f t="shared" si="3"/>
        <v>1</v>
      </c>
      <c r="H6" s="33" t="str">
        <f t="shared" si="3"/>
        <v>宮城県　柴田町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59</v>
      </c>
      <c r="P6" s="34">
        <f t="shared" si="3"/>
        <v>99.89</v>
      </c>
      <c r="Q6" s="34">
        <f t="shared" si="3"/>
        <v>3553</v>
      </c>
      <c r="R6" s="34">
        <f t="shared" si="3"/>
        <v>38012</v>
      </c>
      <c r="S6" s="34">
        <f t="shared" si="3"/>
        <v>54.03</v>
      </c>
      <c r="T6" s="34">
        <f t="shared" si="3"/>
        <v>703.54</v>
      </c>
      <c r="U6" s="34">
        <f t="shared" si="3"/>
        <v>37850</v>
      </c>
      <c r="V6" s="34">
        <f t="shared" si="3"/>
        <v>54.03</v>
      </c>
      <c r="W6" s="34">
        <f t="shared" si="3"/>
        <v>700.54</v>
      </c>
      <c r="X6" s="35">
        <f>IF(X7="",NA(),X7)</f>
        <v>116.88</v>
      </c>
      <c r="Y6" s="35">
        <f t="shared" ref="Y6:AG6" si="4">IF(Y7="",NA(),Y7)</f>
        <v>110.25</v>
      </c>
      <c r="Z6" s="35">
        <f t="shared" si="4"/>
        <v>117.4</v>
      </c>
      <c r="AA6" s="35">
        <f t="shared" si="4"/>
        <v>123.1</v>
      </c>
      <c r="AB6" s="35">
        <f t="shared" si="4"/>
        <v>115.85</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765.05</v>
      </c>
      <c r="AU6" s="35">
        <f t="shared" ref="AU6:BC6" si="6">IF(AU7="",NA(),AU7)</f>
        <v>350.54</v>
      </c>
      <c r="AV6" s="35">
        <f t="shared" si="6"/>
        <v>430.83</v>
      </c>
      <c r="AW6" s="35">
        <f t="shared" si="6"/>
        <v>494.89</v>
      </c>
      <c r="AX6" s="35">
        <f t="shared" si="6"/>
        <v>469.94</v>
      </c>
      <c r="AY6" s="35">
        <f t="shared" si="6"/>
        <v>909.68</v>
      </c>
      <c r="AZ6" s="35">
        <f t="shared" si="6"/>
        <v>382.09</v>
      </c>
      <c r="BA6" s="35">
        <f t="shared" si="6"/>
        <v>371.31</v>
      </c>
      <c r="BB6" s="35">
        <f t="shared" si="6"/>
        <v>377.63</v>
      </c>
      <c r="BC6" s="35">
        <f t="shared" si="6"/>
        <v>357.34</v>
      </c>
      <c r="BD6" s="34" t="str">
        <f>IF(BD7="","",IF(BD7="-","【-】","【"&amp;SUBSTITUTE(TEXT(BD7,"#,##0.00"),"-","△")&amp;"】"))</f>
        <v>【264.34】</v>
      </c>
      <c r="BE6" s="35">
        <f>IF(BE7="",NA(),BE7)</f>
        <v>270.73</v>
      </c>
      <c r="BF6" s="35">
        <f t="shared" ref="BF6:BN6" si="7">IF(BF7="",NA(),BF7)</f>
        <v>266.10000000000002</v>
      </c>
      <c r="BG6" s="35">
        <f t="shared" si="7"/>
        <v>257.95999999999998</v>
      </c>
      <c r="BH6" s="35">
        <f t="shared" si="7"/>
        <v>246.95</v>
      </c>
      <c r="BI6" s="35">
        <f t="shared" si="7"/>
        <v>237.23</v>
      </c>
      <c r="BJ6" s="35">
        <f t="shared" si="7"/>
        <v>382.65</v>
      </c>
      <c r="BK6" s="35">
        <f t="shared" si="7"/>
        <v>385.06</v>
      </c>
      <c r="BL6" s="35">
        <f t="shared" si="7"/>
        <v>373.09</v>
      </c>
      <c r="BM6" s="35">
        <f t="shared" si="7"/>
        <v>364.71</v>
      </c>
      <c r="BN6" s="35">
        <f t="shared" si="7"/>
        <v>373.69</v>
      </c>
      <c r="BO6" s="34" t="str">
        <f>IF(BO7="","",IF(BO7="-","【-】","【"&amp;SUBSTITUTE(TEXT(BO7,"#,##0.00"),"-","△")&amp;"】"))</f>
        <v>【274.27】</v>
      </c>
      <c r="BP6" s="35">
        <f>IF(BP7="",NA(),BP7)</f>
        <v>102.46</v>
      </c>
      <c r="BQ6" s="35">
        <f t="shared" ref="BQ6:BY6" si="8">IF(BQ7="",NA(),BQ7)</f>
        <v>104.57</v>
      </c>
      <c r="BR6" s="35">
        <f t="shared" si="8"/>
        <v>111.89</v>
      </c>
      <c r="BS6" s="35">
        <f t="shared" si="8"/>
        <v>118.24</v>
      </c>
      <c r="BT6" s="35">
        <f t="shared" si="8"/>
        <v>111.05</v>
      </c>
      <c r="BU6" s="35">
        <f t="shared" si="8"/>
        <v>96.1</v>
      </c>
      <c r="BV6" s="35">
        <f t="shared" si="8"/>
        <v>99.07</v>
      </c>
      <c r="BW6" s="35">
        <f t="shared" si="8"/>
        <v>99.99</v>
      </c>
      <c r="BX6" s="35">
        <f t="shared" si="8"/>
        <v>100.65</v>
      </c>
      <c r="BY6" s="35">
        <f t="shared" si="8"/>
        <v>99.87</v>
      </c>
      <c r="BZ6" s="34" t="str">
        <f>IF(BZ7="","",IF(BZ7="-","【-】","【"&amp;SUBSTITUTE(TEXT(BZ7,"#,##0.00"),"-","△")&amp;"】"))</f>
        <v>【104.36】</v>
      </c>
      <c r="CA6" s="35">
        <f>IF(CA7="",NA(),CA7)</f>
        <v>258.41000000000003</v>
      </c>
      <c r="CB6" s="35">
        <f t="shared" ref="CB6:CJ6" si="9">IF(CB7="",NA(),CB7)</f>
        <v>255.59</v>
      </c>
      <c r="CC6" s="35">
        <f t="shared" si="9"/>
        <v>239.88</v>
      </c>
      <c r="CD6" s="35">
        <f t="shared" si="9"/>
        <v>227.72</v>
      </c>
      <c r="CE6" s="35">
        <f t="shared" si="9"/>
        <v>243.89</v>
      </c>
      <c r="CF6" s="35">
        <f t="shared" si="9"/>
        <v>178.39</v>
      </c>
      <c r="CG6" s="35">
        <f t="shared" si="9"/>
        <v>173.03</v>
      </c>
      <c r="CH6" s="35">
        <f t="shared" si="9"/>
        <v>171.15</v>
      </c>
      <c r="CI6" s="35">
        <f t="shared" si="9"/>
        <v>170.19</v>
      </c>
      <c r="CJ6" s="35">
        <f t="shared" si="9"/>
        <v>171.81</v>
      </c>
      <c r="CK6" s="34" t="str">
        <f>IF(CK7="","",IF(CK7="-","【-】","【"&amp;SUBSTITUTE(TEXT(CK7,"#,##0.00"),"-","△")&amp;"】"))</f>
        <v>【165.71】</v>
      </c>
      <c r="CL6" s="35">
        <f>IF(CL7="",NA(),CL7)</f>
        <v>56.69</v>
      </c>
      <c r="CM6" s="35">
        <f t="shared" ref="CM6:CU6" si="10">IF(CM7="",NA(),CM7)</f>
        <v>56.22</v>
      </c>
      <c r="CN6" s="35">
        <f t="shared" si="10"/>
        <v>55.77</v>
      </c>
      <c r="CO6" s="35">
        <f t="shared" si="10"/>
        <v>55.08</v>
      </c>
      <c r="CP6" s="35">
        <f t="shared" si="10"/>
        <v>63.08</v>
      </c>
      <c r="CQ6" s="35">
        <f t="shared" si="10"/>
        <v>59.23</v>
      </c>
      <c r="CR6" s="35">
        <f t="shared" si="10"/>
        <v>58.58</v>
      </c>
      <c r="CS6" s="35">
        <f t="shared" si="10"/>
        <v>58.53</v>
      </c>
      <c r="CT6" s="35">
        <f t="shared" si="10"/>
        <v>59.01</v>
      </c>
      <c r="CU6" s="35">
        <f t="shared" si="10"/>
        <v>60.03</v>
      </c>
      <c r="CV6" s="34" t="str">
        <f>IF(CV7="","",IF(CV7="-","【-】","【"&amp;SUBSTITUTE(TEXT(CV7,"#,##0.00"),"-","△")&amp;"】"))</f>
        <v>【60.41】</v>
      </c>
      <c r="CW6" s="35">
        <f>IF(CW7="",NA(),CW7)</f>
        <v>88.28</v>
      </c>
      <c r="CX6" s="35">
        <f t="shared" ref="CX6:DF6" si="11">IF(CX7="",NA(),CX7)</f>
        <v>88.12</v>
      </c>
      <c r="CY6" s="35">
        <f t="shared" si="11"/>
        <v>89.04</v>
      </c>
      <c r="CZ6" s="35">
        <f t="shared" si="11"/>
        <v>90.72</v>
      </c>
      <c r="DA6" s="35">
        <f t="shared" si="11"/>
        <v>90.34</v>
      </c>
      <c r="DB6" s="35">
        <f t="shared" si="11"/>
        <v>85.53</v>
      </c>
      <c r="DC6" s="35">
        <f t="shared" si="11"/>
        <v>85.23</v>
      </c>
      <c r="DD6" s="35">
        <f t="shared" si="11"/>
        <v>85.26</v>
      </c>
      <c r="DE6" s="35">
        <f t="shared" si="11"/>
        <v>85.37</v>
      </c>
      <c r="DF6" s="35">
        <f t="shared" si="11"/>
        <v>84.81</v>
      </c>
      <c r="DG6" s="34" t="str">
        <f>IF(DG7="","",IF(DG7="-","【-】","【"&amp;SUBSTITUTE(TEXT(DG7,"#,##0.00"),"-","△")&amp;"】"))</f>
        <v>【89.93】</v>
      </c>
      <c r="DH6" s="35">
        <f>IF(DH7="",NA(),DH7)</f>
        <v>48.72</v>
      </c>
      <c r="DI6" s="35">
        <f t="shared" ref="DI6:DQ6" si="12">IF(DI7="",NA(),DI7)</f>
        <v>49.87</v>
      </c>
      <c r="DJ6" s="35">
        <f t="shared" si="12"/>
        <v>51.04</v>
      </c>
      <c r="DK6" s="35">
        <f t="shared" si="12"/>
        <v>52.18</v>
      </c>
      <c r="DL6" s="35">
        <f t="shared" si="12"/>
        <v>52.03</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25.31</v>
      </c>
      <c r="DT6" s="35">
        <f t="shared" ref="DT6:EB6" si="13">IF(DT7="",NA(),DT7)</f>
        <v>26.01</v>
      </c>
      <c r="DU6" s="35">
        <f t="shared" si="13"/>
        <v>24.78</v>
      </c>
      <c r="DV6" s="35">
        <f t="shared" si="13"/>
        <v>25.4</v>
      </c>
      <c r="DW6" s="35">
        <f t="shared" si="13"/>
        <v>30.04</v>
      </c>
      <c r="DX6" s="35">
        <f t="shared" si="13"/>
        <v>8.39</v>
      </c>
      <c r="DY6" s="35">
        <f t="shared" si="13"/>
        <v>10.09</v>
      </c>
      <c r="DZ6" s="35">
        <f t="shared" si="13"/>
        <v>10.54</v>
      </c>
      <c r="EA6" s="35">
        <f t="shared" si="13"/>
        <v>12.03</v>
      </c>
      <c r="EB6" s="35">
        <f t="shared" si="13"/>
        <v>12.19</v>
      </c>
      <c r="EC6" s="34" t="str">
        <f>IF(EC7="","",IF(EC7="-","【-】","【"&amp;SUBSTITUTE(TEXT(EC7,"#,##0.00"),"-","△")&amp;"】"))</f>
        <v>【15.89】</v>
      </c>
      <c r="ED6" s="35">
        <f>IF(ED7="",NA(),ED7)</f>
        <v>0.91</v>
      </c>
      <c r="EE6" s="35">
        <f t="shared" ref="EE6:EM6" si="14">IF(EE7="",NA(),EE7)</f>
        <v>0.85</v>
      </c>
      <c r="EF6" s="35">
        <f t="shared" si="14"/>
        <v>0.84</v>
      </c>
      <c r="EG6" s="35">
        <f t="shared" si="14"/>
        <v>0.73</v>
      </c>
      <c r="EH6" s="35">
        <f t="shared" si="14"/>
        <v>0.88</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43231</v>
      </c>
      <c r="D7" s="37">
        <v>46</v>
      </c>
      <c r="E7" s="37">
        <v>1</v>
      </c>
      <c r="F7" s="37">
        <v>0</v>
      </c>
      <c r="G7" s="37">
        <v>1</v>
      </c>
      <c r="H7" s="37" t="s">
        <v>105</v>
      </c>
      <c r="I7" s="37" t="s">
        <v>106</v>
      </c>
      <c r="J7" s="37" t="s">
        <v>107</v>
      </c>
      <c r="K7" s="37" t="s">
        <v>108</v>
      </c>
      <c r="L7" s="37" t="s">
        <v>109</v>
      </c>
      <c r="M7" s="37" t="s">
        <v>110</v>
      </c>
      <c r="N7" s="38" t="s">
        <v>111</v>
      </c>
      <c r="O7" s="38">
        <v>59</v>
      </c>
      <c r="P7" s="38">
        <v>99.89</v>
      </c>
      <c r="Q7" s="38">
        <v>3553</v>
      </c>
      <c r="R7" s="38">
        <v>38012</v>
      </c>
      <c r="S7" s="38">
        <v>54.03</v>
      </c>
      <c r="T7" s="38">
        <v>703.54</v>
      </c>
      <c r="U7" s="38">
        <v>37850</v>
      </c>
      <c r="V7" s="38">
        <v>54.03</v>
      </c>
      <c r="W7" s="38">
        <v>700.54</v>
      </c>
      <c r="X7" s="38">
        <v>116.88</v>
      </c>
      <c r="Y7" s="38">
        <v>110.25</v>
      </c>
      <c r="Z7" s="38">
        <v>117.4</v>
      </c>
      <c r="AA7" s="38">
        <v>123.1</v>
      </c>
      <c r="AB7" s="38">
        <v>115.85</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765.05</v>
      </c>
      <c r="AU7" s="38">
        <v>350.54</v>
      </c>
      <c r="AV7" s="38">
        <v>430.83</v>
      </c>
      <c r="AW7" s="38">
        <v>494.89</v>
      </c>
      <c r="AX7" s="38">
        <v>469.94</v>
      </c>
      <c r="AY7" s="38">
        <v>909.68</v>
      </c>
      <c r="AZ7" s="38">
        <v>382.09</v>
      </c>
      <c r="BA7" s="38">
        <v>371.31</v>
      </c>
      <c r="BB7" s="38">
        <v>377.63</v>
      </c>
      <c r="BC7" s="38">
        <v>357.34</v>
      </c>
      <c r="BD7" s="38">
        <v>264.33999999999997</v>
      </c>
      <c r="BE7" s="38">
        <v>270.73</v>
      </c>
      <c r="BF7" s="38">
        <v>266.10000000000002</v>
      </c>
      <c r="BG7" s="38">
        <v>257.95999999999998</v>
      </c>
      <c r="BH7" s="38">
        <v>246.95</v>
      </c>
      <c r="BI7" s="38">
        <v>237.23</v>
      </c>
      <c r="BJ7" s="38">
        <v>382.65</v>
      </c>
      <c r="BK7" s="38">
        <v>385.06</v>
      </c>
      <c r="BL7" s="38">
        <v>373.09</v>
      </c>
      <c r="BM7" s="38">
        <v>364.71</v>
      </c>
      <c r="BN7" s="38">
        <v>373.69</v>
      </c>
      <c r="BO7" s="38">
        <v>274.27</v>
      </c>
      <c r="BP7" s="38">
        <v>102.46</v>
      </c>
      <c r="BQ7" s="38">
        <v>104.57</v>
      </c>
      <c r="BR7" s="38">
        <v>111.89</v>
      </c>
      <c r="BS7" s="38">
        <v>118.24</v>
      </c>
      <c r="BT7" s="38">
        <v>111.05</v>
      </c>
      <c r="BU7" s="38">
        <v>96.1</v>
      </c>
      <c r="BV7" s="38">
        <v>99.07</v>
      </c>
      <c r="BW7" s="38">
        <v>99.99</v>
      </c>
      <c r="BX7" s="38">
        <v>100.65</v>
      </c>
      <c r="BY7" s="38">
        <v>99.87</v>
      </c>
      <c r="BZ7" s="38">
        <v>104.36</v>
      </c>
      <c r="CA7" s="38">
        <v>258.41000000000003</v>
      </c>
      <c r="CB7" s="38">
        <v>255.59</v>
      </c>
      <c r="CC7" s="38">
        <v>239.88</v>
      </c>
      <c r="CD7" s="38">
        <v>227.72</v>
      </c>
      <c r="CE7" s="38">
        <v>243.89</v>
      </c>
      <c r="CF7" s="38">
        <v>178.39</v>
      </c>
      <c r="CG7" s="38">
        <v>173.03</v>
      </c>
      <c r="CH7" s="38">
        <v>171.15</v>
      </c>
      <c r="CI7" s="38">
        <v>170.19</v>
      </c>
      <c r="CJ7" s="38">
        <v>171.81</v>
      </c>
      <c r="CK7" s="38">
        <v>165.71</v>
      </c>
      <c r="CL7" s="38">
        <v>56.69</v>
      </c>
      <c r="CM7" s="38">
        <v>56.22</v>
      </c>
      <c r="CN7" s="38">
        <v>55.77</v>
      </c>
      <c r="CO7" s="38">
        <v>55.08</v>
      </c>
      <c r="CP7" s="38">
        <v>63.08</v>
      </c>
      <c r="CQ7" s="38">
        <v>59.23</v>
      </c>
      <c r="CR7" s="38">
        <v>58.58</v>
      </c>
      <c r="CS7" s="38">
        <v>58.53</v>
      </c>
      <c r="CT7" s="38">
        <v>59.01</v>
      </c>
      <c r="CU7" s="38">
        <v>60.03</v>
      </c>
      <c r="CV7" s="38">
        <v>60.41</v>
      </c>
      <c r="CW7" s="38">
        <v>88.28</v>
      </c>
      <c r="CX7" s="38">
        <v>88.12</v>
      </c>
      <c r="CY7" s="38">
        <v>89.04</v>
      </c>
      <c r="CZ7" s="38">
        <v>90.72</v>
      </c>
      <c r="DA7" s="38">
        <v>90.34</v>
      </c>
      <c r="DB7" s="38">
        <v>85.53</v>
      </c>
      <c r="DC7" s="38">
        <v>85.23</v>
      </c>
      <c r="DD7" s="38">
        <v>85.26</v>
      </c>
      <c r="DE7" s="38">
        <v>85.37</v>
      </c>
      <c r="DF7" s="38">
        <v>84.81</v>
      </c>
      <c r="DG7" s="38">
        <v>89.93</v>
      </c>
      <c r="DH7" s="38">
        <v>48.72</v>
      </c>
      <c r="DI7" s="38">
        <v>49.87</v>
      </c>
      <c r="DJ7" s="38">
        <v>51.04</v>
      </c>
      <c r="DK7" s="38">
        <v>52.18</v>
      </c>
      <c r="DL7" s="38">
        <v>52.03</v>
      </c>
      <c r="DM7" s="38">
        <v>37.340000000000003</v>
      </c>
      <c r="DN7" s="38">
        <v>44.31</v>
      </c>
      <c r="DO7" s="38">
        <v>45.75</v>
      </c>
      <c r="DP7" s="38">
        <v>46.9</v>
      </c>
      <c r="DQ7" s="38">
        <v>47.28</v>
      </c>
      <c r="DR7" s="38">
        <v>48.12</v>
      </c>
      <c r="DS7" s="38">
        <v>25.31</v>
      </c>
      <c r="DT7" s="38">
        <v>26.01</v>
      </c>
      <c r="DU7" s="38">
        <v>24.78</v>
      </c>
      <c r="DV7" s="38">
        <v>25.4</v>
      </c>
      <c r="DW7" s="38">
        <v>30.04</v>
      </c>
      <c r="DX7" s="38">
        <v>8.39</v>
      </c>
      <c r="DY7" s="38">
        <v>10.09</v>
      </c>
      <c r="DZ7" s="38">
        <v>10.54</v>
      </c>
      <c r="EA7" s="38">
        <v>12.03</v>
      </c>
      <c r="EB7" s="38">
        <v>12.19</v>
      </c>
      <c r="EC7" s="38">
        <v>15.89</v>
      </c>
      <c r="ED7" s="38">
        <v>0.91</v>
      </c>
      <c r="EE7" s="38">
        <v>0.85</v>
      </c>
      <c r="EF7" s="38">
        <v>0.84</v>
      </c>
      <c r="EG7" s="38">
        <v>0.73</v>
      </c>
      <c r="EH7" s="38">
        <v>0.88</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  潤</cp:lastModifiedBy>
  <cp:lastPrinted>2019-01-27T23:01:29Z</cp:lastPrinted>
  <dcterms:created xsi:type="dcterms:W3CDTF">2018-12-03T08:26:20Z</dcterms:created>
  <dcterms:modified xsi:type="dcterms:W3CDTF">2019-02-12T05:24:39Z</dcterms:modified>
  <cp:category/>
</cp:coreProperties>
</file>