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satosi-t\Desktop\経営比較分析表\"/>
    </mc:Choice>
  </mc:AlternateContent>
  <workbookProtection workbookAlgorithmName="SHA-512" workbookHashValue="r20cb+tl/Kez6Ffo6Y4zFdF0nmL4Rx16Dr+ORL8AnT2avC8cjSQjo1dUVM8DtQoSc6xCPYFg9qoGOl1PGPfbGg==" workbookSaltValue="LGjlkWGX1DRrCI2lrsv/2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<sst xmlns="http://schemas.openxmlformats.org/spreadsheetml/2006/main" count="232" uniqueCount="120">
  <si>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</si>
  <si>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</si>
  <si>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</si>
  <si>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</si>
  <si>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</si>
  <si>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</si>
  <si>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</si>
  <si>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</si>
  <si>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</si>
  <si>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</si>
  <si>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</si>
  <si>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</si>
  <si>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</si>
  <si>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</si>
  <si>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</si>
  <si>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</si>
  <si>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</si>
  <si>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</si>
  <si>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</si>
  <si>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</si>
  <si>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</si>
  <si>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</si>
  <si>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</si>
  <si>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</si>
  <si>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</si>
  <si>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</si>
  <si>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</si>
  <si>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</si>
  <si>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</si>
  <si>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</si>
  <si>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</si>
  <si>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</si>
  <si>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</si>
  <si>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</si>
  <si>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</si>
  <si>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</si>
  <si>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</si>
  <si>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</si>
  <si>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</si>
  <si>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</si>
  <si>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</si>
  <si>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</si>
  <si>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</si>
  <si>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</si>
  <si>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</si>
  <si>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</si>
  <si>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</si>
  <si>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</si>
  <si>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</si>
  <si>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</si>
  <si>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</si>
  <si>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</si>
  <si>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</si>
  <si>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</si>
  <si>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</si>
  <si>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</si>
  <si>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</si>
  <si>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</si>
  <si>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</si>
  <si>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</si>
  <si>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</si>
  <si>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</si>
  <si>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</si>
  <si>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</si>
  <si>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</si>
  <si>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</si>
  <si>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</si>
  <si>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</si>
  <si>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</si>
  <si>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</si>
  <si>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</si>
  <si>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</si>
  <si>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</si>
  <si>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</si>
  <si>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</si>
  <si>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</si>
  <si>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</si>
  <si>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</si>
  <si>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</si>
  <si>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</si>
  <si>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</si>
  <si>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</si>
  <si>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</si>
  <si>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</si>
  <si>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</si>
  <si>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</si>
  <si>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</si>
  <si>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</si>
  <si>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</si>
  <si>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</si>
  <si>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</si>
  <si>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</si>
  <si>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</si>
  <si>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</si>
  <si>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</si>
  <si>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</si>
  <si>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</si>
  <si>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</si>
  <si>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</si>
  <si>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</si>
  <si>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</si>
  <si>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</si>
  <si>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</si>
  <si>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</si>
  <si>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</si>
  <si>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</si>
  <si>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</si>
  <si>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</si>
  <si>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</si>
  <si>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</si>
  <si>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</si>
  <si>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</si>
  <si>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</si>
  <si>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</si>
  <si>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</si>
  <si>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</si>
  <si>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</si>
  <si>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有形固定資産減価償却率については、昨年とほぼ同様の状況にあり、類似団体の平均値に比べ高い水準にある。
　既設管並びに従来の施設の老朽化が進んでいる現状にあるため、状況改善に向けアセットマネジメントを導入し、改善を図っていくこととする。</t>
    <rPh sb="18" eb="20">
      <t>サクネン</t>
    </rPh>
    <rPh sb="23" eb="25">
      <t>ドウヨウ</t>
    </rPh>
    <rPh sb="26" eb="27">
      <t>ジョウ</t>
    </rPh>
    <rPh sb="27" eb="28">
      <t>キョウ</t>
    </rPh>
    <rPh sb="32" eb="34">
      <t>ルイジ</t>
    </rPh>
    <rPh sb="34" eb="36">
      <t>ダンタイ</t>
    </rPh>
    <rPh sb="37" eb="40">
      <t>ヘイキンチ</t>
    </rPh>
    <rPh sb="41" eb="42">
      <t>クラ</t>
    </rPh>
    <rPh sb="43" eb="44">
      <t>タカ</t>
    </rPh>
    <rPh sb="45" eb="47">
      <t>スイジュン</t>
    </rPh>
    <phoneticPr fontId="16"/>
  </si>
  <si>
    <t>　今後は、施設設備の老朽化に伴う計画的な更新が課題となり、厳しい企業経営が求められていくものと考えられる。
　そのため、中長期的な視点に立った経営判断が必要であり、今回の経営指標を参考に類似団体の動向も把握しながら、経営基盤の強化に努める。</t>
    <rPh sb="16" eb="19">
      <t>ケイカクテキ</t>
    </rPh>
    <rPh sb="20" eb="22">
      <t>コウシン</t>
    </rPh>
    <rPh sb="63" eb="64">
      <t>テキ</t>
    </rPh>
    <rPh sb="65" eb="67">
      <t>シテン</t>
    </rPh>
    <rPh sb="68" eb="69">
      <t>タ</t>
    </rPh>
    <rPh sb="108" eb="110">
      <t>ケイエイ</t>
    </rPh>
    <rPh sb="110" eb="112">
      <t>キバン</t>
    </rPh>
    <rPh sb="113" eb="115">
      <t>キョウカ</t>
    </rPh>
    <phoneticPr fontId="16"/>
  </si>
  <si>
    <t>　経常収支比率については、昨年に比べ減少しており、健全経営に向け引き続き効率的経営が求められる。
　累積欠損金比率については、0％であるが欠損金を発生させないように、突発的な事故や更新事業等に伴う支出にも耐えられるよう財源確保も考慮にいれる必要がある。
　流動比率については、近年、横ばい傾向にあり、類似団体に比べ以前高い数値ではあるものの、将来の更新や修繕等を鑑みると、慎重に管理することが必要である。
　企業債残高対給水収益比率については、近年、減少傾向にあり、今後も減少を見込んでいる。
　料金回収率については、昨年に比べ減少しており、料金回収を強化し安定的な収入確保につなげる必要がある。
　給水原価については、昨年に比べ増加しており、有収水量の大幅な増加が見込めない現状から、効果的な費用の削減に努める。
　施設利用率については、昨年に比べほぼ横ばいの状況にあり、類似団体に比べ若干高い数値ではあるものの、今後の給水人口の増減などを注視し効率的な施設運用が必要である。
　有収率については、近年、減少傾向にあり、既設管の老朽化による漏水の影響が考えられるため、計画的な管路更新を推進する必要がある。</t>
    <rPh sb="13" eb="15">
      <t>サクネン</t>
    </rPh>
    <rPh sb="16" eb="17">
      <t>クラ</t>
    </rPh>
    <rPh sb="18" eb="20">
      <t>ゲンショウ</t>
    </rPh>
    <rPh sb="138" eb="140">
      <t>キンネン</t>
    </rPh>
    <rPh sb="141" eb="142">
      <t>ヨコ</t>
    </rPh>
    <rPh sb="144" eb="146">
      <t>ケイコウ</t>
    </rPh>
    <rPh sb="222" eb="224">
      <t>キンネン</t>
    </rPh>
    <rPh sb="259" eb="261">
      <t>サクネン</t>
    </rPh>
    <rPh sb="262" eb="263">
      <t>クラ</t>
    </rPh>
    <rPh sb="264" eb="266">
      <t>ゲンショウ</t>
    </rPh>
    <rPh sb="271" eb="273">
      <t>リョウキン</t>
    </rPh>
    <rPh sb="273" eb="275">
      <t>カイシュウ</t>
    </rPh>
    <rPh sb="276" eb="278">
      <t>キョウカ</t>
    </rPh>
    <rPh sb="279" eb="282">
      <t>アンテイテキ</t>
    </rPh>
    <rPh sb="283" eb="285">
      <t>シュウニュウ</t>
    </rPh>
    <rPh sb="285" eb="287">
      <t>カクホ</t>
    </rPh>
    <rPh sb="292" eb="294">
      <t>ヒツヨウ</t>
    </rPh>
    <rPh sb="310" eb="312">
      <t>サクネン</t>
    </rPh>
    <rPh sb="313" eb="314">
      <t>クラ</t>
    </rPh>
    <rPh sb="315" eb="317">
      <t>ゾウカ</t>
    </rPh>
    <rPh sb="377" eb="378">
      <t>ヨコ</t>
    </rPh>
    <rPh sb="381" eb="382">
      <t>ジョウ</t>
    </rPh>
    <rPh sb="382" eb="383">
      <t>キョウ</t>
    </rPh>
    <rPh sb="387" eb="389">
      <t>ルイジ</t>
    </rPh>
    <rPh sb="389" eb="391">
      <t>ダンタイ</t>
    </rPh>
    <rPh sb="392" eb="393">
      <t>クラ</t>
    </rPh>
    <rPh sb="394" eb="396">
      <t>ジャッカン</t>
    </rPh>
    <rPh sb="396" eb="397">
      <t>タカ</t>
    </rPh>
    <rPh sb="398" eb="399">
      <t>カズ</t>
    </rPh>
    <rPh sb="399" eb="400">
      <t>アタイ</t>
    </rPh>
    <rPh sb="450" eb="452">
      <t>キンネン</t>
    </rPh>
    <rPh sb="455" eb="457">
      <t>ケイコウ</t>
    </rPh>
    <rPh sb="485" eb="488">
      <t>ケイカクテキ</t>
    </rPh>
    <rPh sb="489" eb="491">
      <t>カンロ</t>
    </rPh>
    <rPh sb="491" eb="493">
      <t>コウシン</t>
    </rPh>
    <rPh sb="494" eb="496">
      <t>スイシン</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</si>
</sst>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0.28000000000000003</c:v>
                </c:pt>
                <c:pt idx="1">
                  <c:v>0.2</c:v>
                </c:pt>
                <c:pt idx="2">
                  <c:v>0.12</c:v>
                </c:pt>
                <c:pt idx="3">
                  <c:v>0.62</c:v>
                </c:pt>
                <c:pt idx="4">
                  <c:v>0.22</c:v>
                </c:pt>
              </c:numCache>
            </c:numRef>
          </c:val>
          <c:extLst xmlns:c16r2="http://schemas.microsoft.com/office/drawing/2015/06/chart">
            <c:ext xmlns:c16="http://schemas.microsoft.com/office/drawing/2014/chart" uri="{C3380CC4-5D6E-409C-BE32-E72D297353CC}">
              <c16:uniqueId val="{00000000-6F9B-4A02-99AE-AAC6581A2CAF}"/>
            </c:ext>
          </c:extLst>
        </c:ser>
        <c:dLbls>
          <c:showLegendKey val="0"/>
          <c:showVal val="0"/>
          <c:showCatName val="0"/>
          <c:showSerName val="0"/>
          <c:showPercent val="0"/>
          <c:showBubbleSize val="0"/>
        </c:dLbls>
        <c:gapWidth val="150"/>
        <c:axId val="207708800"/>
        <c:axId val="2077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F9B-4A02-99AE-AAC6581A2CAF}"/>
            </c:ext>
          </c:extLst>
        </c:ser>
        <c:dLbls>
          <c:showLegendKey val="0"/>
          <c:showVal val="0"/>
          <c:showCatName val="0"/>
          <c:showSerName val="0"/>
          <c:showPercent val="0"/>
          <c:showBubbleSize val="0"/>
        </c:dLbls>
        <c:marker val="1"/>
        <c:smooth val="0"/>
        <c:axId val="207708800"/>
        <c:axId val="207709584"/>
      </c:lineChart>
      <c:dateAx>
        <c:axId val="207708800"/>
        <c:scaling>
          <c:orientation val="minMax"/>
        </c:scaling>
        <c:delete val="1"/>
        <c:axPos val="b"/>
        <c:numFmt formatCode="ge" sourceLinked="1"/>
        <c:majorTickMark val="none"/>
        <c:minorTickMark val="none"/>
        <c:tickLblPos val="none"/>
        <c:crossAx val="207709584"/>
        <c:crosses val="autoZero"/>
        <c:auto val="1"/>
        <c:lblOffset val="100"/>
        <c:baseTimeUnit val="years"/>
      </c:dateAx>
      <c:valAx>
        <c:axId val="2077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59.25</c:v>
                </c:pt>
                <c:pt idx="1">
                  <c:v>59.67</c:v>
                </c:pt>
                <c:pt idx="2">
                  <c:v>61.18</c:v>
                </c:pt>
                <c:pt idx="3">
                  <c:v>63.35</c:v>
                </c:pt>
                <c:pt idx="4">
                  <c:v>63.75</c:v>
                </c:pt>
              </c:numCache>
            </c:numRef>
          </c:val>
          <c:extLst xmlns:c16r2="http://schemas.microsoft.com/office/drawing/2015/06/chart">
            <c:ext xmlns:c16="http://schemas.microsoft.com/office/drawing/2014/chart" uri="{C3380CC4-5D6E-409C-BE32-E72D297353CC}">
              <c16:uniqueId val="{00000000-BB81-43B5-ADA5-3209CFE86F14}"/>
            </c:ext>
          </c:extLst>
        </c:ser>
        <c:dLbls>
          <c:showLegendKey val="0"/>
          <c:showVal val="0"/>
          <c:showCatName val="0"/>
          <c:showSerName val="0"/>
          <c:showPercent val="0"/>
          <c:showBubbleSize val="0"/>
        </c:dLbls>
        <c:gapWidth val="150"/>
        <c:axId val="314700272"/>
        <c:axId val="31587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BB81-43B5-ADA5-3209CFE86F14}"/>
            </c:ext>
          </c:extLst>
        </c:ser>
        <c:dLbls>
          <c:showLegendKey val="0"/>
          <c:showVal val="0"/>
          <c:showCatName val="0"/>
          <c:showSerName val="0"/>
          <c:showPercent val="0"/>
          <c:showBubbleSize val="0"/>
        </c:dLbls>
        <c:marker val="1"/>
        <c:smooth val="0"/>
        <c:axId val="314700272"/>
        <c:axId val="315879272"/>
      </c:lineChart>
      <c:dateAx>
        <c:axId val="314700272"/>
        <c:scaling>
          <c:orientation val="minMax"/>
        </c:scaling>
        <c:delete val="1"/>
        <c:axPos val="b"/>
        <c:numFmt formatCode="ge" sourceLinked="1"/>
        <c:majorTickMark val="none"/>
        <c:minorTickMark val="none"/>
        <c:tickLblPos val="none"/>
        <c:crossAx val="315879272"/>
        <c:crosses val="autoZero"/>
        <c:auto val="1"/>
        <c:lblOffset val="100"/>
        <c:baseTimeUnit val="years"/>
      </c:dateAx>
      <c:valAx>
        <c:axId val="3158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0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87.9</c:v>
                </c:pt>
                <c:pt idx="1">
                  <c:v>88.15</c:v>
                </c:pt>
                <c:pt idx="2">
                  <c:v>86.91</c:v>
                </c:pt>
                <c:pt idx="3">
                  <c:v>86.24</c:v>
                </c:pt>
                <c:pt idx="4">
                  <c:v>86.15</c:v>
                </c:pt>
              </c:numCache>
            </c:numRef>
          </c:val>
          <c:extLst xmlns:c16r2="http://schemas.microsoft.com/office/drawing/2015/06/chart">
            <c:ext xmlns:c16="http://schemas.microsoft.com/office/drawing/2014/chart" uri="{C3380CC4-5D6E-409C-BE32-E72D297353CC}">
              <c16:uniqueId val="{00000000-1FC1-4007-93D7-AD98DD6ABC6B}"/>
            </c:ext>
          </c:extLst>
        </c:ser>
        <c:dLbls>
          <c:showLegendKey val="0"/>
          <c:showVal val="0"/>
          <c:showCatName val="0"/>
          <c:showSerName val="0"/>
          <c:showPercent val="0"/>
          <c:showBubbleSize val="0"/>
        </c:dLbls>
        <c:gapWidth val="150"/>
        <c:axId val="315880448"/>
        <c:axId val="31588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1FC1-4007-93D7-AD98DD6ABC6B}"/>
            </c:ext>
          </c:extLst>
        </c:ser>
        <c:dLbls>
          <c:showLegendKey val="0"/>
          <c:showVal val="0"/>
          <c:showCatName val="0"/>
          <c:showSerName val="0"/>
          <c:showPercent val="0"/>
          <c:showBubbleSize val="0"/>
        </c:dLbls>
        <c:marker val="1"/>
        <c:smooth val="0"/>
        <c:axId val="315880448"/>
        <c:axId val="315880840"/>
      </c:lineChart>
      <c:dateAx>
        <c:axId val="315880448"/>
        <c:scaling>
          <c:orientation val="minMax"/>
        </c:scaling>
        <c:delete val="1"/>
        <c:axPos val="b"/>
        <c:numFmt formatCode="ge" sourceLinked="1"/>
        <c:majorTickMark val="none"/>
        <c:minorTickMark val="none"/>
        <c:tickLblPos val="none"/>
        <c:crossAx val="315880840"/>
        <c:crosses val="autoZero"/>
        <c:auto val="1"/>
        <c:lblOffset val="100"/>
        <c:baseTimeUnit val="years"/>
      </c:dateAx>
      <c:valAx>
        <c:axId val="3158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98.29</c:v>
                </c:pt>
                <c:pt idx="1">
                  <c:v>109.7</c:v>
                </c:pt>
                <c:pt idx="2">
                  <c:v>110.52</c:v>
                </c:pt>
                <c:pt idx="3">
                  <c:v>110.41</c:v>
                </c:pt>
                <c:pt idx="4">
                  <c:v>103.68</c:v>
                </c:pt>
              </c:numCache>
            </c:numRef>
          </c:val>
          <c:extLst xmlns:c16r2="http://schemas.microsoft.com/office/drawing/2015/06/chart">
            <c:ext xmlns:c16="http://schemas.microsoft.com/office/drawing/2014/chart" uri="{C3380CC4-5D6E-409C-BE32-E72D297353CC}">
              <c16:uniqueId val="{00000000-BB96-4947-B06D-4C85C9343F96}"/>
            </c:ext>
          </c:extLst>
        </c:ser>
        <c:dLbls>
          <c:showLegendKey val="0"/>
          <c:showVal val="0"/>
          <c:showCatName val="0"/>
          <c:showSerName val="0"/>
          <c:showPercent val="0"/>
          <c:showBubbleSize val="0"/>
        </c:dLbls>
        <c:gapWidth val="150"/>
        <c:axId val="207710760"/>
        <c:axId val="2077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BB96-4947-B06D-4C85C9343F96}"/>
            </c:ext>
          </c:extLst>
        </c:ser>
        <c:dLbls>
          <c:showLegendKey val="0"/>
          <c:showVal val="0"/>
          <c:showCatName val="0"/>
          <c:showSerName val="0"/>
          <c:showPercent val="0"/>
          <c:showBubbleSize val="0"/>
        </c:dLbls>
        <c:marker val="1"/>
        <c:smooth val="0"/>
        <c:axId val="207710760"/>
        <c:axId val="207711152"/>
      </c:lineChart>
      <c:dateAx>
        <c:axId val="207710760"/>
        <c:scaling>
          <c:orientation val="minMax"/>
        </c:scaling>
        <c:delete val="1"/>
        <c:axPos val="b"/>
        <c:numFmt formatCode="ge" sourceLinked="1"/>
        <c:majorTickMark val="none"/>
        <c:minorTickMark val="none"/>
        <c:tickLblPos val="none"/>
        <c:crossAx val="207711152"/>
        <c:crosses val="autoZero"/>
        <c:auto val="1"/>
        <c:lblOffset val="100"/>
        <c:baseTimeUnit val="years"/>
      </c:dateAx>
      <c:valAx>
        <c:axId val="20771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7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44.66</c:v>
                </c:pt>
                <c:pt idx="1">
                  <c:v>46.68</c:v>
                </c:pt>
                <c:pt idx="2">
                  <c:v>48.76</c:v>
                </c:pt>
                <c:pt idx="3">
                  <c:v>50.49</c:v>
                </c:pt>
                <c:pt idx="4">
                  <c:v>52.21</c:v>
                </c:pt>
              </c:numCache>
            </c:numRef>
          </c:val>
          <c:extLst xmlns:c16r2="http://schemas.microsoft.com/office/drawing/2015/06/chart">
            <c:ext xmlns:c16="http://schemas.microsoft.com/office/drawing/2014/chart" uri="{C3380CC4-5D6E-409C-BE32-E72D297353CC}">
              <c16:uniqueId val="{00000000-577A-40FB-954D-2DFB72FF583C}"/>
            </c:ext>
          </c:extLst>
        </c:ser>
        <c:dLbls>
          <c:showLegendKey val="0"/>
          <c:showVal val="0"/>
          <c:showCatName val="0"/>
          <c:showSerName val="0"/>
          <c:showPercent val="0"/>
          <c:showBubbleSize val="0"/>
        </c:dLbls>
        <c:gapWidth val="150"/>
        <c:axId val="314697136"/>
        <c:axId val="31469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577A-40FB-954D-2DFB72FF583C}"/>
            </c:ext>
          </c:extLst>
        </c:ser>
        <c:dLbls>
          <c:showLegendKey val="0"/>
          <c:showVal val="0"/>
          <c:showCatName val="0"/>
          <c:showSerName val="0"/>
          <c:showPercent val="0"/>
          <c:showBubbleSize val="0"/>
        </c:dLbls>
        <c:marker val="1"/>
        <c:smooth val="0"/>
        <c:axId val="314697136"/>
        <c:axId val="314697528"/>
      </c:lineChart>
      <c:dateAx>
        <c:axId val="314697136"/>
        <c:scaling>
          <c:orientation val="minMax"/>
        </c:scaling>
        <c:delete val="1"/>
        <c:axPos val="b"/>
        <c:numFmt formatCode="ge" sourceLinked="1"/>
        <c:majorTickMark val="none"/>
        <c:minorTickMark val="none"/>
        <c:tickLblPos val="none"/>
        <c:crossAx val="314697528"/>
        <c:crosses val="autoZero"/>
        <c:auto val="1"/>
        <c:lblOffset val="100"/>
        <c:baseTimeUnit val="years"/>
      </c:dateAx>
      <c:valAx>
        <c:axId val="31469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1.29</c:v>
                </c:pt>
                <c:pt idx="1">
                  <c:v>1.33</c:v>
                </c:pt>
                <c:pt idx="2" formatCode="#,##0.00;&quot;△&quot;#,##0.00">
                  <c:v>0</c:v>
                </c:pt>
                <c:pt idx="3">
                  <c:v>1.58</c:v>
                </c:pt>
                <c:pt idx="4">
                  <c:v>2.12</c:v>
                </c:pt>
              </c:numCache>
            </c:numRef>
          </c:val>
          <c:extLst xmlns:c16r2="http://schemas.microsoft.com/office/drawing/2015/06/chart">
            <c:ext xmlns:c16="http://schemas.microsoft.com/office/drawing/2014/chart" uri="{C3380CC4-5D6E-409C-BE32-E72D297353CC}">
              <c16:uniqueId val="{00000000-923D-41C7-AF5A-E9A30A18072C}"/>
            </c:ext>
          </c:extLst>
        </c:ser>
        <c:dLbls>
          <c:showLegendKey val="0"/>
          <c:showVal val="0"/>
          <c:showCatName val="0"/>
          <c:showSerName val="0"/>
          <c:showPercent val="0"/>
          <c:showBubbleSize val="0"/>
        </c:dLbls>
        <c:gapWidth val="150"/>
        <c:axId val="314698704"/>
        <c:axId val="31469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923D-41C7-AF5A-E9A30A18072C}"/>
            </c:ext>
          </c:extLst>
        </c:ser>
        <c:dLbls>
          <c:showLegendKey val="0"/>
          <c:showVal val="0"/>
          <c:showCatName val="0"/>
          <c:showSerName val="0"/>
          <c:showPercent val="0"/>
          <c:showBubbleSize val="0"/>
        </c:dLbls>
        <c:marker val="1"/>
        <c:smooth val="0"/>
        <c:axId val="314698704"/>
        <c:axId val="314699096"/>
      </c:lineChart>
      <c:dateAx>
        <c:axId val="314698704"/>
        <c:scaling>
          <c:orientation val="minMax"/>
        </c:scaling>
        <c:delete val="1"/>
        <c:axPos val="b"/>
        <c:numFmt formatCode="ge" sourceLinked="1"/>
        <c:majorTickMark val="none"/>
        <c:minorTickMark val="none"/>
        <c:tickLblPos val="none"/>
        <c:crossAx val="314699096"/>
        <c:crosses val="autoZero"/>
        <c:auto val="1"/>
        <c:lblOffset val="100"/>
        <c:baseTimeUnit val="years"/>
      </c:dateAx>
      <c:valAx>
        <c:axId val="31469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24.75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6B-49EC-85BC-7FB3788D88D0}"/>
            </c:ext>
          </c:extLst>
        </c:ser>
        <c:dLbls>
          <c:showLegendKey val="0"/>
          <c:showVal val="0"/>
          <c:showCatName val="0"/>
          <c:showSerName val="0"/>
          <c:showPercent val="0"/>
          <c:showBubbleSize val="0"/>
        </c:dLbls>
        <c:gapWidth val="150"/>
        <c:axId val="314823464"/>
        <c:axId val="31482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A76B-49EC-85BC-7FB3788D88D0}"/>
            </c:ext>
          </c:extLst>
        </c:ser>
        <c:dLbls>
          <c:showLegendKey val="0"/>
          <c:showVal val="0"/>
          <c:showCatName val="0"/>
          <c:showSerName val="0"/>
          <c:showPercent val="0"/>
          <c:showBubbleSize val="0"/>
        </c:dLbls>
        <c:marker val="1"/>
        <c:smooth val="0"/>
        <c:axId val="314823464"/>
        <c:axId val="314823856"/>
      </c:lineChart>
      <c:dateAx>
        <c:axId val="314823464"/>
        <c:scaling>
          <c:orientation val="minMax"/>
        </c:scaling>
        <c:delete val="1"/>
        <c:axPos val="b"/>
        <c:numFmt formatCode="ge" sourceLinked="1"/>
        <c:majorTickMark val="none"/>
        <c:minorTickMark val="none"/>
        <c:tickLblPos val="none"/>
        <c:crossAx val="314823856"/>
        <c:crosses val="autoZero"/>
        <c:auto val="1"/>
        <c:lblOffset val="100"/>
        <c:baseTimeUnit val="years"/>
      </c:dateAx>
      <c:valAx>
        <c:axId val="31482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8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2055.34</c:v>
                </c:pt>
                <c:pt idx="1">
                  <c:v>950.74</c:v>
                </c:pt>
                <c:pt idx="2">
                  <c:v>891.53</c:v>
                </c:pt>
                <c:pt idx="3">
                  <c:v>945.23</c:v>
                </c:pt>
                <c:pt idx="4">
                  <c:v>995.25</c:v>
                </c:pt>
              </c:numCache>
            </c:numRef>
          </c:val>
          <c:extLst xmlns:c16r2="http://schemas.microsoft.com/office/drawing/2015/06/chart">
            <c:ext xmlns:c16="http://schemas.microsoft.com/office/drawing/2014/chart" uri="{C3380CC4-5D6E-409C-BE32-E72D297353CC}">
              <c16:uniqueId val="{00000000-145F-43E9-A992-EE06455D27AB}"/>
            </c:ext>
          </c:extLst>
        </c:ser>
        <c:dLbls>
          <c:showLegendKey val="0"/>
          <c:showVal val="0"/>
          <c:showCatName val="0"/>
          <c:showSerName val="0"/>
          <c:showPercent val="0"/>
          <c:showBubbleSize val="0"/>
        </c:dLbls>
        <c:gapWidth val="150"/>
        <c:axId val="314825424"/>
        <c:axId val="31482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145F-43E9-A992-EE06455D27AB}"/>
            </c:ext>
          </c:extLst>
        </c:ser>
        <c:dLbls>
          <c:showLegendKey val="0"/>
          <c:showVal val="0"/>
          <c:showCatName val="0"/>
          <c:showSerName val="0"/>
          <c:showPercent val="0"/>
          <c:showBubbleSize val="0"/>
        </c:dLbls>
        <c:marker val="1"/>
        <c:smooth val="0"/>
        <c:axId val="314825424"/>
        <c:axId val="314825816"/>
      </c:lineChart>
      <c:dateAx>
        <c:axId val="314825424"/>
        <c:scaling>
          <c:orientation val="minMax"/>
        </c:scaling>
        <c:delete val="1"/>
        <c:axPos val="b"/>
        <c:numFmt formatCode="ge" sourceLinked="1"/>
        <c:majorTickMark val="none"/>
        <c:minorTickMark val="none"/>
        <c:tickLblPos val="none"/>
        <c:crossAx val="314825816"/>
        <c:crosses val="autoZero"/>
        <c:auto val="1"/>
        <c:lblOffset val="100"/>
        <c:baseTimeUnit val="years"/>
      </c:dateAx>
      <c:valAx>
        <c:axId val="31482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82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169.13</c:v>
                </c:pt>
                <c:pt idx="1">
                  <c:v>158.25</c:v>
                </c:pt>
                <c:pt idx="2">
                  <c:v>146.72999999999999</c:v>
                </c:pt>
                <c:pt idx="3">
                  <c:v>132.85</c:v>
                </c:pt>
                <c:pt idx="4">
                  <c:v>122.67</c:v>
                </c:pt>
              </c:numCache>
            </c:numRef>
          </c:val>
          <c:extLst xmlns:c16r2="http://schemas.microsoft.com/office/drawing/2015/06/chart">
            <c:ext xmlns:c16="http://schemas.microsoft.com/office/drawing/2014/chart" uri="{C3380CC4-5D6E-409C-BE32-E72D297353CC}">
              <c16:uniqueId val="{00000000-1B5A-4C5E-960A-37903233FF0E}"/>
            </c:ext>
          </c:extLst>
        </c:ser>
        <c:dLbls>
          <c:showLegendKey val="0"/>
          <c:showVal val="0"/>
          <c:showCatName val="0"/>
          <c:showSerName val="0"/>
          <c:showPercent val="0"/>
          <c:showBubbleSize val="0"/>
        </c:dLbls>
        <c:gapWidth val="150"/>
        <c:axId val="315578936"/>
        <c:axId val="3155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B5A-4C5E-960A-37903233FF0E}"/>
            </c:ext>
          </c:extLst>
        </c:ser>
        <c:dLbls>
          <c:showLegendKey val="0"/>
          <c:showVal val="0"/>
          <c:showCatName val="0"/>
          <c:showSerName val="0"/>
          <c:showPercent val="0"/>
          <c:showBubbleSize val="0"/>
        </c:dLbls>
        <c:marker val="1"/>
        <c:smooth val="0"/>
        <c:axId val="315578936"/>
        <c:axId val="315579328"/>
      </c:lineChart>
      <c:dateAx>
        <c:axId val="315578936"/>
        <c:scaling>
          <c:orientation val="minMax"/>
        </c:scaling>
        <c:delete val="1"/>
        <c:axPos val="b"/>
        <c:numFmt formatCode="ge" sourceLinked="1"/>
        <c:majorTickMark val="none"/>
        <c:minorTickMark val="none"/>
        <c:tickLblPos val="none"/>
        <c:crossAx val="315579328"/>
        <c:crosses val="autoZero"/>
        <c:auto val="1"/>
        <c:lblOffset val="100"/>
        <c:baseTimeUnit val="years"/>
      </c:dateAx>
      <c:valAx>
        <c:axId val="31557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57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85.02</c:v>
                </c:pt>
                <c:pt idx="1">
                  <c:v>96.23</c:v>
                </c:pt>
                <c:pt idx="2">
                  <c:v>102.01</c:v>
                </c:pt>
                <c:pt idx="3">
                  <c:v>102.42</c:v>
                </c:pt>
                <c:pt idx="4">
                  <c:v>97.28</c:v>
                </c:pt>
              </c:numCache>
            </c:numRef>
          </c:val>
          <c:extLst xmlns:c16r2="http://schemas.microsoft.com/office/drawing/2015/06/chart">
            <c:ext xmlns:c16="http://schemas.microsoft.com/office/drawing/2014/chart" uri="{C3380CC4-5D6E-409C-BE32-E72D297353CC}">
              <c16:uniqueId val="{00000000-F8D6-465F-9D46-05630826121F}"/>
            </c:ext>
          </c:extLst>
        </c:ser>
        <c:dLbls>
          <c:showLegendKey val="0"/>
          <c:showVal val="0"/>
          <c:showCatName val="0"/>
          <c:showSerName val="0"/>
          <c:showPercent val="0"/>
          <c:showBubbleSize val="0"/>
        </c:dLbls>
        <c:gapWidth val="150"/>
        <c:axId val="315580504"/>
        <c:axId val="3155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8D6-465F-9D46-05630826121F}"/>
            </c:ext>
          </c:extLst>
        </c:ser>
        <c:dLbls>
          <c:showLegendKey val="0"/>
          <c:showVal val="0"/>
          <c:showCatName val="0"/>
          <c:showSerName val="0"/>
          <c:showPercent val="0"/>
          <c:showBubbleSize val="0"/>
        </c:dLbls>
        <c:marker val="1"/>
        <c:smooth val="0"/>
        <c:axId val="315580504"/>
        <c:axId val="315580896"/>
      </c:lineChart>
      <c:dateAx>
        <c:axId val="315580504"/>
        <c:scaling>
          <c:orientation val="minMax"/>
        </c:scaling>
        <c:delete val="1"/>
        <c:axPos val="b"/>
        <c:numFmt formatCode="ge" sourceLinked="1"/>
        <c:majorTickMark val="none"/>
        <c:minorTickMark val="none"/>
        <c:tickLblPos val="none"/>
        <c:crossAx val="315580896"/>
        <c:crosses val="autoZero"/>
        <c:auto val="1"/>
        <c:lblOffset val="100"/>
        <c:baseTimeUnit val="years"/>
      </c:dateAx>
      <c:valAx>
        <c:axId val="3155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8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233.2</c:v>
                </c:pt>
                <c:pt idx="1">
                  <c:v>205.52</c:v>
                </c:pt>
                <c:pt idx="2">
                  <c:v>193.39</c:v>
                </c:pt>
                <c:pt idx="3">
                  <c:v>193.43</c:v>
                </c:pt>
                <c:pt idx="4">
                  <c:v>202.92</c:v>
                </c:pt>
              </c:numCache>
            </c:numRef>
          </c:val>
          <c:extLst xmlns:c16r2="http://schemas.microsoft.com/office/drawing/2015/06/chart">
            <c:ext xmlns:c16="http://schemas.microsoft.com/office/drawing/2014/chart" uri="{C3380CC4-5D6E-409C-BE32-E72D297353CC}">
              <c16:uniqueId val="{00000000-FFE0-4277-8DAC-2739150CD092}"/>
            </c:ext>
          </c:extLst>
        </c:ser>
        <c:dLbls>
          <c:showLegendKey val="0"/>
          <c:showVal val="0"/>
          <c:showCatName val="0"/>
          <c:showSerName val="0"/>
          <c:showPercent val="0"/>
          <c:showBubbleSize val="0"/>
        </c:dLbls>
        <c:gapWidth val="150"/>
        <c:axId val="314825032"/>
        <c:axId val="31482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FFE0-4277-8DAC-2739150CD092}"/>
            </c:ext>
          </c:extLst>
        </c:ser>
        <c:dLbls>
          <c:showLegendKey val="0"/>
          <c:showVal val="0"/>
          <c:showCatName val="0"/>
          <c:showSerName val="0"/>
          <c:showPercent val="0"/>
          <c:showBubbleSize val="0"/>
        </c:dLbls>
        <c:marker val="1"/>
        <c:smooth val="0"/>
        <c:axId val="314825032"/>
        <c:axId val="314823072"/>
      </c:lineChart>
      <c:dateAx>
        <c:axId val="314825032"/>
        <c:scaling>
          <c:orientation val="minMax"/>
        </c:scaling>
        <c:delete val="1"/>
        <c:axPos val="b"/>
        <c:numFmt formatCode="ge" sourceLinked="1"/>
        <c:majorTickMark val="none"/>
        <c:minorTickMark val="none"/>
        <c:tickLblPos val="none"/>
        <c:crossAx val="314823072"/>
        <c:crosses val="autoZero"/>
        <c:auto val="1"/>
        <c:lblOffset val="100"/>
        <c:baseTimeUnit val="years"/>
      </c:dateAx>
      <c:valAx>
        <c:axId val="3148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22" zoomScaleNormal="100" workbookViewId="0">
      <selection activeCell="BE36" sqref="BE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宮城県　富谷市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52635</v>
      </c>
      <c r="AM8" s="59"/>
      <c r="AN8" s="59"/>
      <c r="AO8" s="59"/>
      <c r="AP8" s="59"/>
      <c r="AQ8" s="59"/>
      <c r="AR8" s="59"/>
      <c r="AS8" s="59"/>
      <c r="AT8" s="50">
        <f>データ!$S$6</f>
        <v>49.18</v>
      </c>
      <c r="AU8" s="51"/>
      <c r="AV8" s="51"/>
      <c r="AW8" s="51"/>
      <c r="AX8" s="51"/>
      <c r="AY8" s="51"/>
      <c r="AZ8" s="51"/>
      <c r="BA8" s="51"/>
      <c r="BB8" s="52">
        <f>データ!$T$6</f>
        <v>1070.25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82.22</v>
      </c>
      <c r="J10" s="51"/>
      <c r="K10" s="51"/>
      <c r="L10" s="51"/>
      <c r="M10" s="51"/>
      <c r="N10" s="51"/>
      <c r="O10" s="62"/>
      <c r="P10" s="52">
        <f>データ!$P$6</f>
        <v>99.9</v>
      </c>
      <c r="Q10" s="52"/>
      <c r="R10" s="52"/>
      <c r="S10" s="52"/>
      <c r="T10" s="52"/>
      <c r="U10" s="52"/>
      <c r="V10" s="52"/>
      <c r="W10" s="59">
        <f>データ!$Q$6</f>
        <v>3283</v>
      </c>
      <c r="X10" s="59"/>
      <c r="Y10" s="59"/>
      <c r="Z10" s="59"/>
      <c r="AA10" s="59"/>
      <c r="AB10" s="59"/>
      <c r="AC10" s="59"/>
      <c r="AD10" s="2"/>
      <c r="AE10" s="2"/>
      <c r="AF10" s="2"/>
      <c r="AG10" s="2"/>
      <c r="AH10" s="4"/>
      <c r="AI10" s="4"/>
      <c r="AJ10" s="4"/>
      <c r="AK10" s="4"/>
      <c r="AL10" s="59">
        <f>データ!$U$6</f>
        <v>49324</v>
      </c>
      <c r="AM10" s="59"/>
      <c r="AN10" s="59"/>
      <c r="AO10" s="59"/>
      <c r="AP10" s="59"/>
      <c r="AQ10" s="59"/>
      <c r="AR10" s="59"/>
      <c r="AS10" s="59"/>
      <c r="AT10" s="50">
        <f>データ!$V$6</f>
        <v>48.73</v>
      </c>
      <c r="AU10" s="51"/>
      <c r="AV10" s="51"/>
      <c r="AW10" s="51"/>
      <c r="AX10" s="51"/>
      <c r="AY10" s="51"/>
      <c r="AZ10" s="51"/>
      <c r="BA10" s="51"/>
      <c r="BB10" s="52">
        <f>データ!$W$6</f>
        <v>1012.19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np6gvDoz+CIWi6vrDVQdvp3iFOAAsspZ2WMmR4vjKSimrw8uElcPppIox4t5QZutNRzzUd++FTqfbWotCQgZg==" saltValue="3BtUY+bLLVKkVFIpCC7cs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42161</v>
      </c>
      <c r="D6" s="33">
        <f t="shared" si="3"/>
        <v>46</v>
      </c>
      <c r="E6" s="33">
        <f t="shared" si="3"/>
        <v>1</v>
      </c>
      <c r="F6" s="33">
        <f t="shared" si="3"/>
        <v>0</v>
      </c>
      <c r="G6" s="33">
        <f t="shared" si="3"/>
        <v>1</v>
      </c>
      <c r="H6" s="33" t="str">
        <f t="shared" si="3"/>
        <v>宮城県　富谷市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82.22</v>
      </c>
      <c r="P6" s="34">
        <f t="shared" si="3"/>
        <v>99.9</v>
      </c>
      <c r="Q6" s="34">
        <f t="shared" si="3"/>
        <v>3283</v>
      </c>
      <c r="R6" s="34">
        <f t="shared" si="3"/>
        <v>52635</v>
      </c>
      <c r="S6" s="34">
        <f t="shared" si="3"/>
        <v>49.18</v>
      </c>
      <c r="T6" s="34">
        <f t="shared" si="3"/>
        <v>1070.25</v>
      </c>
      <c r="U6" s="34">
        <f t="shared" si="3"/>
        <v>49324</v>
      </c>
      <c r="V6" s="34">
        <f t="shared" si="3"/>
        <v>48.73</v>
      </c>
      <c r="W6" s="34">
        <f t="shared" si="3"/>
        <v>1012.19</v>
      </c>
      <c r="X6" s="35">
        <f>IF(X7="",NA(),X7)</f>
        <v>98.29</v>
      </c>
      <c r="Y6" s="35">
        <f t="shared" ref="Y6:AG6" si="4">IF(Y7="",NA(),Y7)</f>
        <v>109.7</v>
      </c>
      <c r="Z6" s="35">
        <f t="shared" si="4"/>
        <v>110.52</v>
      </c>
      <c r="AA6" s="35">
        <f t="shared" si="4"/>
        <v>110.41</v>
      </c>
      <c r="AB6" s="35">
        <f t="shared" si="4"/>
        <v>103.68</v>
      </c>
      <c r="AC6" s="35">
        <f t="shared" si="4"/>
        <v>106.89</v>
      </c>
      <c r="AD6" s="35">
        <f t="shared" si="4"/>
        <v>109.04</v>
      </c>
      <c r="AE6" s="35">
        <f t="shared" si="4"/>
        <v>109.64</v>
      </c>
      <c r="AF6" s="35">
        <f t="shared" si="4"/>
        <v>110.95</v>
      </c>
      <c r="AG6" s="35">
        <f t="shared" si="4"/>
        <v>110.68</v>
      </c>
      <c r="AH6" s="34" t="str">
        <f>IF(AH7="","",IF(AH7="-","【-】","【"&amp;SUBSTITUTE(TEXT(AH7,"#,##0.00"),"-","△")&amp;"】"))</f>
        <v>【113.39】</v>
      </c>
      <c r="AI6" s="35">
        <f>IF(AI7="",NA(),AI7)</f>
        <v>24.75</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2055.34</v>
      </c>
      <c r="AU6" s="35">
        <f t="shared" ref="AU6:BC6" si="6">IF(AU7="",NA(),AU7)</f>
        <v>950.74</v>
      </c>
      <c r="AV6" s="35">
        <f t="shared" si="6"/>
        <v>891.53</v>
      </c>
      <c r="AW6" s="35">
        <f t="shared" si="6"/>
        <v>945.23</v>
      </c>
      <c r="AX6" s="35">
        <f t="shared" si="6"/>
        <v>995.25</v>
      </c>
      <c r="AY6" s="35">
        <f t="shared" si="6"/>
        <v>909.68</v>
      </c>
      <c r="AZ6" s="35">
        <f t="shared" si="6"/>
        <v>382.09</v>
      </c>
      <c r="BA6" s="35">
        <f t="shared" si="6"/>
        <v>371.31</v>
      </c>
      <c r="BB6" s="35">
        <f t="shared" si="6"/>
        <v>377.63</v>
      </c>
      <c r="BC6" s="35">
        <f t="shared" si="6"/>
        <v>357.34</v>
      </c>
      <c r="BD6" s="34" t="str">
        <f>IF(BD7="","",IF(BD7="-","【-】","【"&amp;SUBSTITUTE(TEXT(BD7,"#,##0.00"),"-","△")&amp;"】"))</f>
        <v>【264.34】</v>
      </c>
      <c r="BE6" s="35">
        <f>IF(BE7="",NA(),BE7)</f>
        <v>169.13</v>
      </c>
      <c r="BF6" s="35">
        <f t="shared" ref="BF6:BN6" si="7">IF(BF7="",NA(),BF7)</f>
        <v>158.25</v>
      </c>
      <c r="BG6" s="35">
        <f t="shared" si="7"/>
        <v>146.72999999999999</v>
      </c>
      <c r="BH6" s="35">
        <f t="shared" si="7"/>
        <v>132.85</v>
      </c>
      <c r="BI6" s="35">
        <f t="shared" si="7"/>
        <v>122.67</v>
      </c>
      <c r="BJ6" s="35">
        <f t="shared" si="7"/>
        <v>382.65</v>
      </c>
      <c r="BK6" s="35">
        <f t="shared" si="7"/>
        <v>385.06</v>
      </c>
      <c r="BL6" s="35">
        <f t="shared" si="7"/>
        <v>373.09</v>
      </c>
      <c r="BM6" s="35">
        <f t="shared" si="7"/>
        <v>364.71</v>
      </c>
      <c r="BN6" s="35">
        <f t="shared" si="7"/>
        <v>373.69</v>
      </c>
      <c r="BO6" s="34" t="str">
        <f>IF(BO7="","",IF(BO7="-","【-】","【"&amp;SUBSTITUTE(TEXT(BO7,"#,##0.00"),"-","△")&amp;"】"))</f>
        <v>【274.27】</v>
      </c>
      <c r="BP6" s="35">
        <f>IF(BP7="",NA(),BP7)</f>
        <v>85.02</v>
      </c>
      <c r="BQ6" s="35">
        <f t="shared" ref="BQ6:BY6" si="8">IF(BQ7="",NA(),BQ7)</f>
        <v>96.23</v>
      </c>
      <c r="BR6" s="35">
        <f t="shared" si="8"/>
        <v>102.01</v>
      </c>
      <c r="BS6" s="35">
        <f t="shared" si="8"/>
        <v>102.42</v>
      </c>
      <c r="BT6" s="35">
        <f t="shared" si="8"/>
        <v>97.28</v>
      </c>
      <c r="BU6" s="35">
        <f t="shared" si="8"/>
        <v>96.1</v>
      </c>
      <c r="BV6" s="35">
        <f t="shared" si="8"/>
        <v>99.07</v>
      </c>
      <c r="BW6" s="35">
        <f t="shared" si="8"/>
        <v>99.99</v>
      </c>
      <c r="BX6" s="35">
        <f t="shared" si="8"/>
        <v>100.65</v>
      </c>
      <c r="BY6" s="35">
        <f t="shared" si="8"/>
        <v>99.87</v>
      </c>
      <c r="BZ6" s="34" t="str">
        <f>IF(BZ7="","",IF(BZ7="-","【-】","【"&amp;SUBSTITUTE(TEXT(BZ7,"#,##0.00"),"-","△")&amp;"】"))</f>
        <v>【104.36】</v>
      </c>
      <c r="CA6" s="35">
        <f>IF(CA7="",NA(),CA7)</f>
        <v>233.2</v>
      </c>
      <c r="CB6" s="35">
        <f t="shared" ref="CB6:CJ6" si="9">IF(CB7="",NA(),CB7)</f>
        <v>205.52</v>
      </c>
      <c r="CC6" s="35">
        <f t="shared" si="9"/>
        <v>193.39</v>
      </c>
      <c r="CD6" s="35">
        <f t="shared" si="9"/>
        <v>193.43</v>
      </c>
      <c r="CE6" s="35">
        <f t="shared" si="9"/>
        <v>202.92</v>
      </c>
      <c r="CF6" s="35">
        <f t="shared" si="9"/>
        <v>178.39</v>
      </c>
      <c r="CG6" s="35">
        <f t="shared" si="9"/>
        <v>173.03</v>
      </c>
      <c r="CH6" s="35">
        <f t="shared" si="9"/>
        <v>171.15</v>
      </c>
      <c r="CI6" s="35">
        <f t="shared" si="9"/>
        <v>170.19</v>
      </c>
      <c r="CJ6" s="35">
        <f t="shared" si="9"/>
        <v>171.81</v>
      </c>
      <c r="CK6" s="34" t="str">
        <f>IF(CK7="","",IF(CK7="-","【-】","【"&amp;SUBSTITUTE(TEXT(CK7,"#,##0.00"),"-","△")&amp;"】"))</f>
        <v>【165.71】</v>
      </c>
      <c r="CL6" s="35">
        <f>IF(CL7="",NA(),CL7)</f>
        <v>59.25</v>
      </c>
      <c r="CM6" s="35">
        <f t="shared" ref="CM6:CU6" si="10">IF(CM7="",NA(),CM7)</f>
        <v>59.67</v>
      </c>
      <c r="CN6" s="35">
        <f t="shared" si="10"/>
        <v>61.18</v>
      </c>
      <c r="CO6" s="35">
        <f t="shared" si="10"/>
        <v>63.35</v>
      </c>
      <c r="CP6" s="35">
        <f t="shared" si="10"/>
        <v>63.75</v>
      </c>
      <c r="CQ6" s="35">
        <f t="shared" si="10"/>
        <v>59.23</v>
      </c>
      <c r="CR6" s="35">
        <f t="shared" si="10"/>
        <v>58.58</v>
      </c>
      <c r="CS6" s="35">
        <f t="shared" si="10"/>
        <v>58.53</v>
      </c>
      <c r="CT6" s="35">
        <f t="shared" si="10"/>
        <v>59.01</v>
      </c>
      <c r="CU6" s="35">
        <f t="shared" si="10"/>
        <v>60.03</v>
      </c>
      <c r="CV6" s="34" t="str">
        <f>IF(CV7="","",IF(CV7="-","【-】","【"&amp;SUBSTITUTE(TEXT(CV7,"#,##0.00"),"-","△")&amp;"】"))</f>
        <v>【60.41】</v>
      </c>
      <c r="CW6" s="35">
        <f>IF(CW7="",NA(),CW7)</f>
        <v>87.9</v>
      </c>
      <c r="CX6" s="35">
        <f t="shared" ref="CX6:DF6" si="11">IF(CX7="",NA(),CX7)</f>
        <v>88.15</v>
      </c>
      <c r="CY6" s="35">
        <f t="shared" si="11"/>
        <v>86.91</v>
      </c>
      <c r="CZ6" s="35">
        <f t="shared" si="11"/>
        <v>86.24</v>
      </c>
      <c r="DA6" s="35">
        <f t="shared" si="11"/>
        <v>86.15</v>
      </c>
      <c r="DB6" s="35">
        <f t="shared" si="11"/>
        <v>85.53</v>
      </c>
      <c r="DC6" s="35">
        <f t="shared" si="11"/>
        <v>85.23</v>
      </c>
      <c r="DD6" s="35">
        <f t="shared" si="11"/>
        <v>85.26</v>
      </c>
      <c r="DE6" s="35">
        <f t="shared" si="11"/>
        <v>85.37</v>
      </c>
      <c r="DF6" s="35">
        <f t="shared" si="11"/>
        <v>84.81</v>
      </c>
      <c r="DG6" s="34" t="str">
        <f>IF(DG7="","",IF(DG7="-","【-】","【"&amp;SUBSTITUTE(TEXT(DG7,"#,##0.00"),"-","△")&amp;"】"))</f>
        <v>【89.93】</v>
      </c>
      <c r="DH6" s="35">
        <f>IF(DH7="",NA(),DH7)</f>
        <v>44.66</v>
      </c>
      <c r="DI6" s="35">
        <f t="shared" ref="DI6:DQ6" si="12">IF(DI7="",NA(),DI7)</f>
        <v>46.68</v>
      </c>
      <c r="DJ6" s="35">
        <f t="shared" si="12"/>
        <v>48.76</v>
      </c>
      <c r="DK6" s="35">
        <f t="shared" si="12"/>
        <v>50.49</v>
      </c>
      <c r="DL6" s="35">
        <f t="shared" si="12"/>
        <v>52.21</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1.29</v>
      </c>
      <c r="DT6" s="35">
        <f t="shared" ref="DT6:EB6" si="13">IF(DT7="",NA(),DT7)</f>
        <v>1.33</v>
      </c>
      <c r="DU6" s="34">
        <f t="shared" si="13"/>
        <v>0</v>
      </c>
      <c r="DV6" s="35">
        <f t="shared" si="13"/>
        <v>1.58</v>
      </c>
      <c r="DW6" s="35">
        <f t="shared" si="13"/>
        <v>2.12</v>
      </c>
      <c r="DX6" s="35">
        <f t="shared" si="13"/>
        <v>8.39</v>
      </c>
      <c r="DY6" s="35">
        <f t="shared" si="13"/>
        <v>10.09</v>
      </c>
      <c r="DZ6" s="35">
        <f t="shared" si="13"/>
        <v>10.54</v>
      </c>
      <c r="EA6" s="35">
        <f t="shared" si="13"/>
        <v>12.03</v>
      </c>
      <c r="EB6" s="35">
        <f t="shared" si="13"/>
        <v>12.19</v>
      </c>
      <c r="EC6" s="34" t="str">
        <f>IF(EC7="","",IF(EC7="-","【-】","【"&amp;SUBSTITUTE(TEXT(EC7,"#,##0.00"),"-","△")&amp;"】"))</f>
        <v>【15.89】</v>
      </c>
      <c r="ED6" s="35">
        <f>IF(ED7="",NA(),ED7)</f>
        <v>0.28000000000000003</v>
      </c>
      <c r="EE6" s="35">
        <f t="shared" ref="EE6:EM6" si="14">IF(EE7="",NA(),EE7)</f>
        <v>0.2</v>
      </c>
      <c r="EF6" s="35">
        <f t="shared" si="14"/>
        <v>0.12</v>
      </c>
      <c r="EG6" s="35">
        <f t="shared" si="14"/>
        <v>0.62</v>
      </c>
      <c r="EH6" s="35">
        <f t="shared" si="14"/>
        <v>0.22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42161</v>
      </c>
      <c r="D7" s="37">
        <v>46</v>
      </c>
      <c r="E7" s="37">
        <v>1</v>
      </c>
      <c r="F7" s="37">
        <v>0</v>
      </c>
      <c r="G7" s="37">
        <v>1</v>
      </c>
      <c r="H7" s="37" t="s">
        <v>105</v>
      </c>
      <c r="I7" s="37" t="s">
        <v>106</v>
      </c>
      <c r="J7" s="37" t="s">
        <v>107</v>
      </c>
      <c r="K7" s="37" t="s">
        <v>108</v>
      </c>
      <c r="L7" s="37" t="s">
        <v>109</v>
      </c>
      <c r="M7" s="37" t="s">
        <v>110</v>
      </c>
      <c r="N7" s="38" t="s">
        <v>111</v>
      </c>
      <c r="O7" s="38">
        <v>82.22</v>
      </c>
      <c r="P7" s="38">
        <v>99.9</v>
      </c>
      <c r="Q7" s="38">
        <v>3283</v>
      </c>
      <c r="R7" s="38">
        <v>52635</v>
      </c>
      <c r="S7" s="38">
        <v>49.18</v>
      </c>
      <c r="T7" s="38">
        <v>1070.25</v>
      </c>
      <c r="U7" s="38">
        <v>49324</v>
      </c>
      <c r="V7" s="38">
        <v>48.73</v>
      </c>
      <c r="W7" s="38">
        <v>1012.19</v>
      </c>
      <c r="X7" s="38">
        <v>98.29</v>
      </c>
      <c r="Y7" s="38">
        <v>109.7</v>
      </c>
      <c r="Z7" s="38">
        <v>110.52</v>
      </c>
      <c r="AA7" s="38">
        <v>110.41</v>
      </c>
      <c r="AB7" s="38">
        <v>103.68</v>
      </c>
      <c r="AC7" s="38">
        <v>106.89</v>
      </c>
      <c r="AD7" s="38">
        <v>109.04</v>
      </c>
      <c r="AE7" s="38">
        <v>109.64</v>
      </c>
      <c r="AF7" s="38">
        <v>110.95</v>
      </c>
      <c r="AG7" s="38">
        <v>110.68</v>
      </c>
      <c r="AH7" s="38">
        <v>113.39</v>
      </c>
      <c r="AI7" s="38">
        <v>24.75</v>
      </c>
      <c r="AJ7" s="38">
        <v>0</v>
      </c>
      <c r="AK7" s="38">
        <v>0</v>
      </c>
      <c r="AL7" s="38">
        <v>0</v>
      </c>
      <c r="AM7" s="38">
        <v>0</v>
      </c>
      <c r="AN7" s="38">
        <v>7.76</v>
      </c>
      <c r="AO7" s="38">
        <v>3.77</v>
      </c>
      <c r="AP7" s="38">
        <v>3.62</v>
      </c>
      <c r="AQ7" s="38">
        <v>3.91</v>
      </c>
      <c r="AR7" s="38">
        <v>3.56</v>
      </c>
      <c r="AS7" s="38">
        <v>0.85</v>
      </c>
      <c r="AT7" s="38">
        <v>2055.34</v>
      </c>
      <c r="AU7" s="38">
        <v>950.74</v>
      </c>
      <c r="AV7" s="38">
        <v>891.53</v>
      </c>
      <c r="AW7" s="38">
        <v>945.23</v>
      </c>
      <c r="AX7" s="38">
        <v>995.25</v>
      </c>
      <c r="AY7" s="38">
        <v>909.68</v>
      </c>
      <c r="AZ7" s="38">
        <v>382.09</v>
      </c>
      <c r="BA7" s="38">
        <v>371.31</v>
      </c>
      <c r="BB7" s="38">
        <v>377.63</v>
      </c>
      <c r="BC7" s="38">
        <v>357.34</v>
      </c>
      <c r="BD7" s="38">
        <v>264.33999999999997</v>
      </c>
      <c r="BE7" s="38">
        <v>169.13</v>
      </c>
      <c r="BF7" s="38">
        <v>158.25</v>
      </c>
      <c r="BG7" s="38">
        <v>146.72999999999999</v>
      </c>
      <c r="BH7" s="38">
        <v>132.85</v>
      </c>
      <c r="BI7" s="38">
        <v>122.67</v>
      </c>
      <c r="BJ7" s="38">
        <v>382.65</v>
      </c>
      <c r="BK7" s="38">
        <v>385.06</v>
      </c>
      <c r="BL7" s="38">
        <v>373.09</v>
      </c>
      <c r="BM7" s="38">
        <v>364.71</v>
      </c>
      <c r="BN7" s="38">
        <v>373.69</v>
      </c>
      <c r="BO7" s="38">
        <v>274.27</v>
      </c>
      <c r="BP7" s="38">
        <v>85.02</v>
      </c>
      <c r="BQ7" s="38">
        <v>96.23</v>
      </c>
      <c r="BR7" s="38">
        <v>102.01</v>
      </c>
      <c r="BS7" s="38">
        <v>102.42</v>
      </c>
      <c r="BT7" s="38">
        <v>97.28</v>
      </c>
      <c r="BU7" s="38">
        <v>96.1</v>
      </c>
      <c r="BV7" s="38">
        <v>99.07</v>
      </c>
      <c r="BW7" s="38">
        <v>99.99</v>
      </c>
      <c r="BX7" s="38">
        <v>100.65</v>
      </c>
      <c r="BY7" s="38">
        <v>99.87</v>
      </c>
      <c r="BZ7" s="38">
        <v>104.36</v>
      </c>
      <c r="CA7" s="38">
        <v>233.2</v>
      </c>
      <c r="CB7" s="38">
        <v>205.52</v>
      </c>
      <c r="CC7" s="38">
        <v>193.39</v>
      </c>
      <c r="CD7" s="38">
        <v>193.43</v>
      </c>
      <c r="CE7" s="38">
        <v>202.92</v>
      </c>
      <c r="CF7" s="38">
        <v>178.39</v>
      </c>
      <c r="CG7" s="38">
        <v>173.03</v>
      </c>
      <c r="CH7" s="38">
        <v>171.15</v>
      </c>
      <c r="CI7" s="38">
        <v>170.19</v>
      </c>
      <c r="CJ7" s="38">
        <v>171.81</v>
      </c>
      <c r="CK7" s="38">
        <v>165.71</v>
      </c>
      <c r="CL7" s="38">
        <v>59.25</v>
      </c>
      <c r="CM7" s="38">
        <v>59.67</v>
      </c>
      <c r="CN7" s="38">
        <v>61.18</v>
      </c>
      <c r="CO7" s="38">
        <v>63.35</v>
      </c>
      <c r="CP7" s="38">
        <v>63.75</v>
      </c>
      <c r="CQ7" s="38">
        <v>59.23</v>
      </c>
      <c r="CR7" s="38">
        <v>58.58</v>
      </c>
      <c r="CS7" s="38">
        <v>58.53</v>
      </c>
      <c r="CT7" s="38">
        <v>59.01</v>
      </c>
      <c r="CU7" s="38">
        <v>60.03</v>
      </c>
      <c r="CV7" s="38">
        <v>60.41</v>
      </c>
      <c r="CW7" s="38">
        <v>87.9</v>
      </c>
      <c r="CX7" s="38">
        <v>88.15</v>
      </c>
      <c r="CY7" s="38">
        <v>86.91</v>
      </c>
      <c r="CZ7" s="38">
        <v>86.24</v>
      </c>
      <c r="DA7" s="38">
        <v>86.15</v>
      </c>
      <c r="DB7" s="38">
        <v>85.53</v>
      </c>
      <c r="DC7" s="38">
        <v>85.23</v>
      </c>
      <c r="DD7" s="38">
        <v>85.26</v>
      </c>
      <c r="DE7" s="38">
        <v>85.37</v>
      </c>
      <c r="DF7" s="38">
        <v>84.81</v>
      </c>
      <c r="DG7" s="38">
        <v>89.93</v>
      </c>
      <c r="DH7" s="38">
        <v>44.66</v>
      </c>
      <c r="DI7" s="38">
        <v>46.68</v>
      </c>
      <c r="DJ7" s="38">
        <v>48.76</v>
      </c>
      <c r="DK7" s="38">
        <v>50.49</v>
      </c>
      <c r="DL7" s="38">
        <v>52.21</v>
      </c>
      <c r="DM7" s="38">
        <v>37.340000000000003</v>
      </c>
      <c r="DN7" s="38">
        <v>44.31</v>
      </c>
      <c r="DO7" s="38">
        <v>45.75</v>
      </c>
      <c r="DP7" s="38">
        <v>46.9</v>
      </c>
      <c r="DQ7" s="38">
        <v>47.28</v>
      </c>
      <c r="DR7" s="38">
        <v>48.12</v>
      </c>
      <c r="DS7" s="38">
        <v>1.29</v>
      </c>
      <c r="DT7" s="38">
        <v>1.33</v>
      </c>
      <c r="DU7" s="38">
        <v>0</v>
      </c>
      <c r="DV7" s="38">
        <v>1.58</v>
      </c>
      <c r="DW7" s="38">
        <v>2.12</v>
      </c>
      <c r="DX7" s="38">
        <v>8.39</v>
      </c>
      <c r="DY7" s="38">
        <v>10.09</v>
      </c>
      <c r="DZ7" s="38">
        <v>10.54</v>
      </c>
      <c r="EA7" s="38">
        <v>12.03</v>
      </c>
      <c r="EB7" s="38">
        <v>12.19</v>
      </c>
      <c r="EC7" s="38">
        <v>15.89</v>
      </c>
      <c r="ED7" s="38">
        <v>0.28000000000000003</v>
      </c>
      <c r="EE7" s="38">
        <v>0.2</v>
      </c>
      <c r="EF7" s="38">
        <v>0.12</v>
      </c>
      <c r="EG7" s="38">
        <v>0.62</v>
      </c>
      <c r="EH7" s="38">
        <v>0.22</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正俊</cp:lastModifiedBy>
  <cp:lastPrinted>2019-01-25T01:25:43Z</cp:lastPrinted>
  <dcterms:created xsi:type="dcterms:W3CDTF">2018-12-03T08:26:18Z</dcterms:created>
  <dcterms:modified xsi:type="dcterms:W3CDTF">2019-01-25T01:34:20Z</dcterms:modified>
  <cp:category/>
</cp:coreProperties>
</file>