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rjsv3\水道事業所\庶務係\【庶務係】\決算資料\経営分析\経営分析H29\財政課回答資料\"/>
    </mc:Choice>
  </mc:AlternateContent>
  <workbookProtection workbookAlgorithmName="SHA-512" workbookHashValue="cFC2DZTq/KHKAVgnRRfw14Qte2xBzbPoe3jBHcNvuJPNrxWL+Ksq+oa8heiZiGthCxdetLV6TlrU9hY+XaxMlg==" workbookSaltValue="OGdRCbqETGy8SZQFuZcUxA=="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<sst xmlns="http://schemas.openxmlformats.org/spreadsheetml/2006/main" count="232" uniqueCount="120">
  <si>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</si>
  <si>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</si>
  <si>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</si>
  <si>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</si>
  <si>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</si>
  <si>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</si>
  <si>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</si>
  <si>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</si>
  <si>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</si>
  <si>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</si>
  <si>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</si>
  <si>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</si>
  <si>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</si>
  <si>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</si>
  <si>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</si>
  <si>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</si>
  <si>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</si>
  <si>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</si>
  <si>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</si>
  <si>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</si>
  <si>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</si>
  <si>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</si>
  <si>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</si>
  <si>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</si>
  <si>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</si>
  <si>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</si>
  <si>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</si>
  <si>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</si>
  <si>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</si>
  <si>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</si>
  <si>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</si>
  <si>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</si>
  <si>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</si>
  <si>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</si>
  <si>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</si>
  <si>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</si>
  <si>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</si>
  <si>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</si>
  <si>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</si>
  <si>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</si>
  <si>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</si>
  <si>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</si>
  <si>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</si>
  <si>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</si>
  <si>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</si>
  <si>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</si>
  <si>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</si>
  <si>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</si>
  <si>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</si>
  <si>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</si>
  <si>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</si>
  <si>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</si>
  <si>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</si>
  <si>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</si>
  <si>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</si>
  <si>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</si>
  <si>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</si>
  <si>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</si>
  <si>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</si>
  <si>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</si>
  <si>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</si>
  <si>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</si>
  <si>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</si>
  <si>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</si>
  <si>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</si>
  <si>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</si>
  <si>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</si>
  <si>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</si>
  <si>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</si>
  <si>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</si>
  <si>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</si>
  <si>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</si>
  <si>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</si>
  <si>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</si>
  <si>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</si>
  <si>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</si>
  <si>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</si>
  <si>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</si>
  <si>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</si>
  <si>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</si>
  <si>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</si>
  <si>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</si>
  <si>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</si>
  <si>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</si>
  <si>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</si>
  <si>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</si>
  <si>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</si>
  <si>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</si>
  <si>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</si>
  <si>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</si>
  <si>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</si>
  <si>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</si>
  <si>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</si>
  <si>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</si>
  <si>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</si>
  <si>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</si>
  <si>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</si>
  <si>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</si>
  <si>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</si>
  <si>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</si>
  <si>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</si>
  <si>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</si>
  <si>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</si>
  <si>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</si>
  <si>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</si>
  <si>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</si>
  <si>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</si>
  <si>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</si>
  <si>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</si>
  <si>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</si>
  <si>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</si>
  <si>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</si>
  <si>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</si>
  <si>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</si>
  <si>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</si>
  <si>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</si>
  <si>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</si>
  <si>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国平均値、類似団体平均値と比しても、全体的に各種指標を通して健全な経営状況にあると言える。分析の数値的に見て、当市独自の状況として震災の復興工事関連の影響が一部あり、工事完了まで続くことが予測される。
　安定した経営のために、復興を進めつつ今後更に老朽化が進む施設更新の財源確保のため、経営の効率性向上を目指すと共に、限られた財源の中で計画的な更新を行うことが必要である。策定済の「アセットマネジメント」「新水道ビジョン」に基づき、計画的な経営と施設更新を進めているところである。</t>
    <rPh sb="79" eb="81">
      <t>イチブ</t>
    </rPh>
    <rPh sb="103" eb="105">
      <t>アンテイ</t>
    </rPh>
    <rPh sb="107" eb="109">
      <t>ケイエイ</t>
    </rPh>
    <rPh sb="123" eb="124">
      <t>サラ</t>
    </rPh>
    <rPh sb="187" eb="189">
      <t>サクテイ</t>
    </rPh>
    <rPh sb="189" eb="190">
      <t>ズ</t>
    </rPh>
    <rPh sb="204" eb="205">
      <t>シン</t>
    </rPh>
    <rPh sb="205" eb="207">
      <t>スイドウ</t>
    </rPh>
    <rPh sb="213" eb="214">
      <t>モト</t>
    </rPh>
    <rPh sb="221" eb="223">
      <t>ケイエイ</t>
    </rPh>
    <phoneticPr fontId="4"/>
  </si>
  <si>
    <r>
      <t xml:space="preserve">①経常収支比率については、水道料金改定などに伴い減少したものの、類似団体よりも数値が上回っており健全な経営状況にあると言える。
②累積欠損金比率について、本市においては欠損金残高が無いため発生していない。
③流動比率は、流動負債（工事未払金）の減少により上昇し、類似団体と比しても良好な数値である。
④企業債残高対給水収益比率は、類似団体と比して低い。新規の債務は発生しておらず、今後も減少が見込まれる。
</t>
    </r>
    <r>
      <rPr>
        <sz val="11"/>
        <rFont val="ＭＳ ゴシック"/>
        <family val="3"/>
        <charset val="128"/>
      </rPr>
      <t>⑤料金回収率については、水道料金改定などに伴い減少したものの、類似団体平均及び100％を上回り、適切であると言える。</t>
    </r>
    <r>
      <rPr>
        <sz val="11"/>
        <color rgb="FFFF0000"/>
        <rFont val="ＭＳ ゴシック"/>
        <family val="3"/>
        <charset val="128"/>
      </rPr>
      <t xml:space="preserve">
</t>
    </r>
    <r>
      <rPr>
        <sz val="11"/>
        <rFont val="ＭＳ ゴシック"/>
        <family val="3"/>
        <charset val="128"/>
      </rPr>
      <t>⑥給水原価は、配水量の多くを受水で賄っていることから類似団体の平均より高くなっている。</t>
    </r>
    <r>
      <rPr>
        <sz val="11"/>
        <color rgb="FFFF0000"/>
        <rFont val="ＭＳ ゴシック"/>
        <family val="3"/>
        <charset val="128"/>
      </rPr>
      <t xml:space="preserve">
</t>
    </r>
    <r>
      <rPr>
        <sz val="11"/>
        <rFont val="ＭＳ ゴシック"/>
        <family val="3"/>
        <charset val="128"/>
      </rPr>
      <t>⑦施設利用率については、類似団体や全国の平均を大きく上回っており、稼動施設の規模や利用状況については適正であると見ている。</t>
    </r>
    <r>
      <rPr>
        <sz val="11"/>
        <color rgb="FFFF0000"/>
        <rFont val="ＭＳ ゴシック"/>
        <family val="3"/>
        <charset val="128"/>
      </rPr>
      <t xml:space="preserve">
</t>
    </r>
    <r>
      <rPr>
        <sz val="11"/>
        <rFont val="ＭＳ ゴシック"/>
        <family val="3"/>
        <charset val="128"/>
      </rPr>
      <t>⑧有収率については、類似団体より低い割合にある。平成29年度は、年間有収水量が増加したものの、総配水量の内無効水量がそれにも増して大幅に増加した結果有収率が下がった。無効水量の増加は、被災地域の既存管を介して部分通水の切替（現在は新設管への切替済み）などによる漏水が増加したものと見ている。今後も漏水防止対策に継続的に取り組み、有収率向上の対策を講じる必要がある。</t>
    </r>
    <rPh sb="13" eb="15">
      <t>スイドウ</t>
    </rPh>
    <rPh sb="15" eb="17">
      <t>リョウキン</t>
    </rPh>
    <rPh sb="17" eb="19">
      <t>カイテイ</t>
    </rPh>
    <rPh sb="22" eb="23">
      <t>トモナ</t>
    </rPh>
    <rPh sb="24" eb="26">
      <t>ゲンショウ</t>
    </rPh>
    <rPh sb="59" eb="60">
      <t>イ</t>
    </rPh>
    <rPh sb="84" eb="87">
      <t>ケッソンキン</t>
    </rPh>
    <rPh sb="87" eb="89">
      <t>ザンダカ</t>
    </rPh>
    <rPh sb="90" eb="91">
      <t>ナ</t>
    </rPh>
    <rPh sb="110" eb="112">
      <t>リュウドウ</t>
    </rPh>
    <rPh sb="112" eb="114">
      <t>フサイ</t>
    </rPh>
    <rPh sb="115" eb="117">
      <t>コウジ</t>
    </rPh>
    <rPh sb="117" eb="118">
      <t>ミ</t>
    </rPh>
    <rPh sb="118" eb="119">
      <t>バライ</t>
    </rPh>
    <rPh sb="119" eb="120">
      <t>キン</t>
    </rPh>
    <rPh sb="122" eb="124">
      <t>ゲンショウ</t>
    </rPh>
    <rPh sb="127" eb="129">
      <t>ジョウショウ</t>
    </rPh>
    <rPh sb="131" eb="133">
      <t>ルイジ</t>
    </rPh>
    <rPh sb="133" eb="135">
      <t>ダンタイ</t>
    </rPh>
    <rPh sb="136" eb="137">
      <t>ヒ</t>
    </rPh>
    <rPh sb="140" eb="142">
      <t>リョウコウ</t>
    </rPh>
    <rPh sb="143" eb="145">
      <t>スウチ</t>
    </rPh>
    <rPh sb="257" eb="258">
      <t>イ</t>
    </rPh>
    <rPh sb="400" eb="402">
      <t>ネンカン</t>
    </rPh>
    <rPh sb="402" eb="403">
      <t>ユウ</t>
    </rPh>
    <rPh sb="403" eb="404">
      <t>シュウ</t>
    </rPh>
    <rPh sb="404" eb="406">
      <t>スイリョウ</t>
    </rPh>
    <rPh sb="407" eb="409">
      <t>ゾウカ</t>
    </rPh>
    <rPh sb="415" eb="416">
      <t>ソウ</t>
    </rPh>
    <rPh sb="416" eb="418">
      <t>ハイスイ</t>
    </rPh>
    <rPh sb="418" eb="419">
      <t>リョウ</t>
    </rPh>
    <rPh sb="420" eb="421">
      <t>ウチ</t>
    </rPh>
    <rPh sb="421" eb="423">
      <t>ムコウ</t>
    </rPh>
    <rPh sb="423" eb="425">
      <t>スイリョウ</t>
    </rPh>
    <rPh sb="430" eb="431">
      <t>マ</t>
    </rPh>
    <rPh sb="433" eb="435">
      <t>オオハバ</t>
    </rPh>
    <rPh sb="436" eb="438">
      <t>ゾウカ</t>
    </rPh>
    <rPh sb="440" eb="442">
      <t>ケッカ</t>
    </rPh>
    <rPh sb="442" eb="443">
      <t>ユウ</t>
    </rPh>
    <rPh sb="443" eb="444">
      <t>シュウ</t>
    </rPh>
    <rPh sb="444" eb="445">
      <t>リツ</t>
    </rPh>
    <rPh sb="446" eb="447">
      <t>サ</t>
    </rPh>
    <rPh sb="451" eb="453">
      <t>ムコウ</t>
    </rPh>
    <rPh sb="453" eb="455">
      <t>スイリョウ</t>
    </rPh>
    <rPh sb="456" eb="458">
      <t>ゾウカ</t>
    </rPh>
    <rPh sb="460" eb="462">
      <t>ヒサイ</t>
    </rPh>
    <rPh sb="465" eb="467">
      <t>キゾン</t>
    </rPh>
    <rPh sb="467" eb="468">
      <t>カン</t>
    </rPh>
    <rPh sb="469" eb="470">
      <t>カイ</t>
    </rPh>
    <rPh sb="472" eb="474">
      <t>ブブン</t>
    </rPh>
    <rPh sb="474" eb="476">
      <t>ツウスイ</t>
    </rPh>
    <rPh sb="477" eb="479">
      <t>キリカ</t>
    </rPh>
    <rPh sb="480" eb="482">
      <t>ゲンザイ</t>
    </rPh>
    <rPh sb="483" eb="484">
      <t>シン</t>
    </rPh>
    <rPh sb="484" eb="485">
      <t>セツ</t>
    </rPh>
    <rPh sb="485" eb="486">
      <t>カン</t>
    </rPh>
    <rPh sb="488" eb="490">
      <t>キリカエ</t>
    </rPh>
    <rPh sb="490" eb="491">
      <t>ス</t>
    </rPh>
    <rPh sb="498" eb="500">
      <t>ロウスイ</t>
    </rPh>
    <rPh sb="501" eb="503">
      <t>ゾウカ</t>
    </rPh>
    <rPh sb="508" eb="509">
      <t>ミ</t>
    </rPh>
    <rPh sb="513" eb="515">
      <t>コンゴ</t>
    </rPh>
    <rPh sb="516" eb="518">
      <t>ロウスイ</t>
    </rPh>
    <rPh sb="518" eb="520">
      <t>ボウシ</t>
    </rPh>
    <rPh sb="520" eb="522">
      <t>タイサク</t>
    </rPh>
    <rPh sb="523" eb="526">
      <t>ケイゾクテキ</t>
    </rPh>
    <rPh sb="527" eb="528">
      <t>ト</t>
    </rPh>
    <rPh sb="529" eb="530">
      <t>ク</t>
    </rPh>
    <rPh sb="532" eb="533">
      <t>ユウ</t>
    </rPh>
    <rPh sb="533" eb="534">
      <t>シュウ</t>
    </rPh>
    <rPh sb="534" eb="535">
      <t>リツ</t>
    </rPh>
    <rPh sb="535" eb="537">
      <t>コウジョウ</t>
    </rPh>
    <rPh sb="538" eb="540">
      <t>タイサク</t>
    </rPh>
    <rPh sb="541" eb="542">
      <t>コウ</t>
    </rPh>
    <rPh sb="544" eb="546">
      <t>ヒツヨウ</t>
    </rPh>
    <phoneticPr fontId="4"/>
  </si>
  <si>
    <r>
      <t xml:space="preserve">①有形固定資産減価償却率については、おおむね類似団体平均と同程度である。施設の老朽化が進んでいる状況であり、引き続き計画的な修繕、更新が必要である。
②管路経年化率については、類似団体平均よりも下回っており、毎年継続した配水管更新事業を市内全域において計画的に行っている。ここ数年で上昇が見られるのは、昭和50年前後に布設された管路が耐用年数を迎えつつあること、それに対する更新が必要であることを示している。
</t>
    </r>
    <r>
      <rPr>
        <sz val="11"/>
        <rFont val="ＭＳ ゴシック"/>
        <family val="3"/>
        <charset val="128"/>
      </rPr>
      <t>③管路更新については、復興事業を進めつつ「アセットマネジメント」における更新需要に基づき、管路における重要度及び管路劣化調査結果等から更新の優先順位を設定し、これに基づいた計画的な更新を行っている。</t>
    </r>
    <rPh sb="54" eb="55">
      <t>ヒ</t>
    </rPh>
    <rPh sb="56" eb="57">
      <t>ツヅ</t>
    </rPh>
    <rPh sb="65" eb="67">
      <t>コウシン</t>
    </rPh>
    <rPh sb="241" eb="243">
      <t>コウシン</t>
    </rPh>
    <rPh sb="243" eb="245">
      <t>ジュヨウ</t>
    </rPh>
    <rPh sb="246" eb="247">
      <t>モト</t>
    </rPh>
    <rPh sb="250" eb="252">
      <t>カンロ</t>
    </rPh>
    <rPh sb="256" eb="259">
      <t>ジュウヨウド</t>
    </rPh>
    <rPh sb="259" eb="260">
      <t>オヨ</t>
    </rPh>
    <rPh sb="261" eb="263">
      <t>カンロ</t>
    </rPh>
    <rPh sb="263" eb="265">
      <t>レッカ</t>
    </rPh>
    <rPh sb="265" eb="267">
      <t>チョウサ</t>
    </rPh>
    <rPh sb="267" eb="269">
      <t>ケッカ</t>
    </rPh>
    <rPh sb="269" eb="270">
      <t>トウ</t>
    </rPh>
    <rPh sb="272" eb="274">
      <t>コウシン</t>
    </rPh>
    <rPh sb="275" eb="277">
      <t>ユウセン</t>
    </rPh>
    <rPh sb="277" eb="279">
      <t>ジュンイ</t>
    </rPh>
    <rPh sb="280" eb="282">
      <t>セッテイ</t>
    </rPh>
    <rPh sb="287" eb="288">
      <t>モト</t>
    </rPh>
    <rPh sb="291" eb="294">
      <t>ケイカクテキ</t>
    </rPh>
    <rPh sb="295" eb="297">
      <t>コウシン</t>
    </rPh>
    <rPh sb="298" eb="29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</si>
</sst>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1.33</c:v>
                </c:pt>
                <c:pt idx="1">
                  <c:v>1.64</c:v>
                </c:pt>
                <c:pt idx="2">
                  <c:v>0.05</c:v>
                </c:pt>
                <c:pt idx="3">
                  <c:v>1.17</c:v>
                </c:pt>
                <c:pt idx="4">
                  <c:v>0.01</c:v>
                </c:pt>
              </c:numCache>
            </c:numRef>
          </c:val>
          <c:extLst xmlns:c16r2="http://schemas.microsoft.com/office/drawing/2015/06/chart">
            <c:ext xmlns:c16="http://schemas.microsoft.com/office/drawing/2014/chart" uri="{C3380CC4-5D6E-409C-BE32-E72D297353CC}">
              <c16:uniqueId val="{00000000-C5A0-41D2-A2B5-BE4E42E92834}"/>
            </c:ext>
          </c:extLst>
        </c:ser>
        <c:dLbls>
          <c:showLegendKey val="0"/>
          <c:showVal val="0"/>
          <c:showCatName val="0"/>
          <c:showSerName val="0"/>
          <c:showPercent val="0"/>
          <c:showBubbleSize val="0"/>
        </c:dLbls>
        <c:gapWidth val="150"/>
        <c:axId val="196854112"/>
        <c:axId val="19685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C5A0-41D2-A2B5-BE4E42E92834}"/>
            </c:ext>
          </c:extLst>
        </c:ser>
        <c:dLbls>
          <c:showLegendKey val="0"/>
          <c:showVal val="0"/>
          <c:showCatName val="0"/>
          <c:showSerName val="0"/>
          <c:showPercent val="0"/>
          <c:showBubbleSize val="0"/>
        </c:dLbls>
        <c:marker val="1"/>
        <c:smooth val="0"/>
        <c:axId val="196854112"/>
        <c:axId val="196854504"/>
      </c:lineChart>
      <c:dateAx>
        <c:axId val="196854112"/>
        <c:scaling>
          <c:orientation val="minMax"/>
        </c:scaling>
        <c:delete val="1"/>
        <c:axPos val="b"/>
        <c:numFmt formatCode="ge" sourceLinked="1"/>
        <c:majorTickMark val="none"/>
        <c:minorTickMark val="none"/>
        <c:tickLblPos val="none"/>
        <c:crossAx val="196854504"/>
        <c:crosses val="autoZero"/>
        <c:auto val="1"/>
        <c:lblOffset val="100"/>
        <c:baseTimeUnit val="years"/>
      </c:dateAx>
      <c:valAx>
        <c:axId val="19685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64.78</c:v>
                </c:pt>
                <c:pt idx="1">
                  <c:v>64.47</c:v>
                </c:pt>
                <c:pt idx="2">
                  <c:v>68.599999999999994</c:v>
                </c:pt>
                <c:pt idx="3">
                  <c:v>68.08</c:v>
                </c:pt>
                <c:pt idx="4">
                  <c:v>70.650000000000006</c:v>
                </c:pt>
              </c:numCache>
            </c:numRef>
          </c:val>
          <c:extLst xmlns:c16r2="http://schemas.microsoft.com/office/drawing/2015/06/chart">
            <c:ext xmlns:c16="http://schemas.microsoft.com/office/drawing/2014/chart" uri="{C3380CC4-5D6E-409C-BE32-E72D297353CC}">
              <c16:uniqueId val="{00000000-07CE-4528-A708-6E7B19953A1C}"/>
            </c:ext>
          </c:extLst>
        </c:ser>
        <c:dLbls>
          <c:showLegendKey val="0"/>
          <c:showVal val="0"/>
          <c:showCatName val="0"/>
          <c:showSerName val="0"/>
          <c:showPercent val="0"/>
          <c:showBubbleSize val="0"/>
        </c:dLbls>
        <c:gapWidth val="150"/>
        <c:axId val="273629984"/>
        <c:axId val="27363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07CE-4528-A708-6E7B19953A1C}"/>
            </c:ext>
          </c:extLst>
        </c:ser>
        <c:dLbls>
          <c:showLegendKey val="0"/>
          <c:showVal val="0"/>
          <c:showCatName val="0"/>
          <c:showSerName val="0"/>
          <c:showPercent val="0"/>
          <c:showBubbleSize val="0"/>
        </c:dLbls>
        <c:marker val="1"/>
        <c:smooth val="0"/>
        <c:axId val="273629984"/>
        <c:axId val="273630376"/>
      </c:lineChart>
      <c:dateAx>
        <c:axId val="273629984"/>
        <c:scaling>
          <c:orientation val="minMax"/>
        </c:scaling>
        <c:delete val="1"/>
        <c:axPos val="b"/>
        <c:numFmt formatCode="ge" sourceLinked="1"/>
        <c:majorTickMark val="none"/>
        <c:minorTickMark val="none"/>
        <c:tickLblPos val="none"/>
        <c:crossAx val="273630376"/>
        <c:crosses val="autoZero"/>
        <c:auto val="1"/>
        <c:lblOffset val="100"/>
        <c:baseTimeUnit val="years"/>
      </c:dateAx>
      <c:valAx>
        <c:axId val="27363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83.89</c:v>
                </c:pt>
                <c:pt idx="1">
                  <c:v>83.31</c:v>
                </c:pt>
                <c:pt idx="2">
                  <c:v>85.12</c:v>
                </c:pt>
                <c:pt idx="3">
                  <c:v>86.72</c:v>
                </c:pt>
                <c:pt idx="4">
                  <c:v>84.37</c:v>
                </c:pt>
              </c:numCache>
            </c:numRef>
          </c:val>
          <c:extLst xmlns:c16r2="http://schemas.microsoft.com/office/drawing/2015/06/chart">
            <c:ext xmlns:c16="http://schemas.microsoft.com/office/drawing/2014/chart" uri="{C3380CC4-5D6E-409C-BE32-E72D297353CC}">
              <c16:uniqueId val="{00000000-7920-483E-9EAB-DBA69F7072A7}"/>
            </c:ext>
          </c:extLst>
        </c:ser>
        <c:dLbls>
          <c:showLegendKey val="0"/>
          <c:showVal val="0"/>
          <c:showCatName val="0"/>
          <c:showSerName val="0"/>
          <c:showPercent val="0"/>
          <c:showBubbleSize val="0"/>
        </c:dLbls>
        <c:gapWidth val="150"/>
        <c:axId val="200037816"/>
        <c:axId val="20003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7920-483E-9EAB-DBA69F7072A7}"/>
            </c:ext>
          </c:extLst>
        </c:ser>
        <c:dLbls>
          <c:showLegendKey val="0"/>
          <c:showVal val="0"/>
          <c:showCatName val="0"/>
          <c:showSerName val="0"/>
          <c:showPercent val="0"/>
          <c:showBubbleSize val="0"/>
        </c:dLbls>
        <c:marker val="1"/>
        <c:smooth val="0"/>
        <c:axId val="200037816"/>
        <c:axId val="200037424"/>
      </c:lineChart>
      <c:dateAx>
        <c:axId val="200037816"/>
        <c:scaling>
          <c:orientation val="minMax"/>
        </c:scaling>
        <c:delete val="1"/>
        <c:axPos val="b"/>
        <c:numFmt formatCode="ge" sourceLinked="1"/>
        <c:majorTickMark val="none"/>
        <c:minorTickMark val="none"/>
        <c:tickLblPos val="none"/>
        <c:crossAx val="200037424"/>
        <c:crosses val="autoZero"/>
        <c:auto val="1"/>
        <c:lblOffset val="100"/>
        <c:baseTimeUnit val="years"/>
      </c:dateAx>
      <c:valAx>
        <c:axId val="20003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3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125.91</c:v>
                </c:pt>
                <c:pt idx="1">
                  <c:v>130.80000000000001</c:v>
                </c:pt>
                <c:pt idx="2">
                  <c:v>132.26</c:v>
                </c:pt>
                <c:pt idx="3">
                  <c:v>141.16</c:v>
                </c:pt>
                <c:pt idx="4">
                  <c:v>134.47</c:v>
                </c:pt>
              </c:numCache>
            </c:numRef>
          </c:val>
          <c:extLst xmlns:c16r2="http://schemas.microsoft.com/office/drawing/2015/06/chart">
            <c:ext xmlns:c16="http://schemas.microsoft.com/office/drawing/2014/chart" uri="{C3380CC4-5D6E-409C-BE32-E72D297353CC}">
              <c16:uniqueId val="{00000000-FC8D-4211-AEBE-DB22AE64B304}"/>
            </c:ext>
          </c:extLst>
        </c:ser>
        <c:dLbls>
          <c:showLegendKey val="0"/>
          <c:showVal val="0"/>
          <c:showCatName val="0"/>
          <c:showSerName val="0"/>
          <c:showPercent val="0"/>
          <c:showBubbleSize val="0"/>
        </c:dLbls>
        <c:gapWidth val="150"/>
        <c:axId val="196856464"/>
        <c:axId val="19685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FC8D-4211-AEBE-DB22AE64B304}"/>
            </c:ext>
          </c:extLst>
        </c:ser>
        <c:dLbls>
          <c:showLegendKey val="0"/>
          <c:showVal val="0"/>
          <c:showCatName val="0"/>
          <c:showSerName val="0"/>
          <c:showPercent val="0"/>
          <c:showBubbleSize val="0"/>
        </c:dLbls>
        <c:marker val="1"/>
        <c:smooth val="0"/>
        <c:axId val="196856464"/>
        <c:axId val="196856856"/>
      </c:lineChart>
      <c:dateAx>
        <c:axId val="196856464"/>
        <c:scaling>
          <c:orientation val="minMax"/>
        </c:scaling>
        <c:delete val="1"/>
        <c:axPos val="b"/>
        <c:numFmt formatCode="ge" sourceLinked="1"/>
        <c:majorTickMark val="none"/>
        <c:minorTickMark val="none"/>
        <c:tickLblPos val="none"/>
        <c:crossAx val="196856856"/>
        <c:crosses val="autoZero"/>
        <c:auto val="1"/>
        <c:lblOffset val="100"/>
        <c:baseTimeUnit val="years"/>
      </c:dateAx>
      <c:valAx>
        <c:axId val="196856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85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45.78</c:v>
                </c:pt>
                <c:pt idx="1">
                  <c:v>48.89</c:v>
                </c:pt>
                <c:pt idx="2">
                  <c:v>49.9</c:v>
                </c:pt>
                <c:pt idx="3">
                  <c:v>49.86</c:v>
                </c:pt>
                <c:pt idx="4">
                  <c:v>50.69</c:v>
                </c:pt>
              </c:numCache>
            </c:numRef>
          </c:val>
          <c:extLst xmlns:c16r2="http://schemas.microsoft.com/office/drawing/2015/06/chart">
            <c:ext xmlns:c16="http://schemas.microsoft.com/office/drawing/2014/chart" uri="{C3380CC4-5D6E-409C-BE32-E72D297353CC}">
              <c16:uniqueId val="{00000000-4BD2-4777-9F77-52BDC66F03DC}"/>
            </c:ext>
          </c:extLst>
        </c:ser>
        <c:dLbls>
          <c:showLegendKey val="0"/>
          <c:showVal val="0"/>
          <c:showCatName val="0"/>
          <c:showSerName val="0"/>
          <c:showPercent val="0"/>
          <c:showBubbleSize val="0"/>
        </c:dLbls>
        <c:gapWidth val="150"/>
        <c:axId val="199913824"/>
        <c:axId val="19991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4BD2-4777-9F77-52BDC66F03DC}"/>
            </c:ext>
          </c:extLst>
        </c:ser>
        <c:dLbls>
          <c:showLegendKey val="0"/>
          <c:showVal val="0"/>
          <c:showCatName val="0"/>
          <c:showSerName val="0"/>
          <c:showPercent val="0"/>
          <c:showBubbleSize val="0"/>
        </c:dLbls>
        <c:marker val="1"/>
        <c:smooth val="0"/>
        <c:axId val="199913824"/>
        <c:axId val="199914216"/>
      </c:lineChart>
      <c:dateAx>
        <c:axId val="199913824"/>
        <c:scaling>
          <c:orientation val="minMax"/>
        </c:scaling>
        <c:delete val="1"/>
        <c:axPos val="b"/>
        <c:numFmt formatCode="ge" sourceLinked="1"/>
        <c:majorTickMark val="none"/>
        <c:minorTickMark val="none"/>
        <c:tickLblPos val="none"/>
        <c:crossAx val="199914216"/>
        <c:crosses val="autoZero"/>
        <c:auto val="1"/>
        <c:lblOffset val="100"/>
        <c:baseTimeUnit val="years"/>
      </c:dateAx>
      <c:valAx>
        <c:axId val="19991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3.56</c:v>
                </c:pt>
                <c:pt idx="1">
                  <c:v>4.08</c:v>
                </c:pt>
                <c:pt idx="2">
                  <c:v>6.36</c:v>
                </c:pt>
                <c:pt idx="3">
                  <c:v>7.11</c:v>
                </c:pt>
                <c:pt idx="4">
                  <c:v>7.09</c:v>
                </c:pt>
              </c:numCache>
            </c:numRef>
          </c:val>
          <c:extLst xmlns:c16r2="http://schemas.microsoft.com/office/drawing/2015/06/chart">
            <c:ext xmlns:c16="http://schemas.microsoft.com/office/drawing/2014/chart" uri="{C3380CC4-5D6E-409C-BE32-E72D297353CC}">
              <c16:uniqueId val="{00000000-8315-401E-BA28-0B5BFC23D257}"/>
            </c:ext>
          </c:extLst>
        </c:ser>
        <c:dLbls>
          <c:showLegendKey val="0"/>
          <c:showVal val="0"/>
          <c:showCatName val="0"/>
          <c:showSerName val="0"/>
          <c:showPercent val="0"/>
          <c:showBubbleSize val="0"/>
        </c:dLbls>
        <c:gapWidth val="150"/>
        <c:axId val="200034288"/>
        <c:axId val="20003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8315-401E-BA28-0B5BFC23D257}"/>
            </c:ext>
          </c:extLst>
        </c:ser>
        <c:dLbls>
          <c:showLegendKey val="0"/>
          <c:showVal val="0"/>
          <c:showCatName val="0"/>
          <c:showSerName val="0"/>
          <c:showPercent val="0"/>
          <c:showBubbleSize val="0"/>
        </c:dLbls>
        <c:marker val="1"/>
        <c:smooth val="0"/>
        <c:axId val="200034288"/>
        <c:axId val="200034680"/>
      </c:lineChart>
      <c:dateAx>
        <c:axId val="200034288"/>
        <c:scaling>
          <c:orientation val="minMax"/>
        </c:scaling>
        <c:delete val="1"/>
        <c:axPos val="b"/>
        <c:numFmt formatCode="ge" sourceLinked="1"/>
        <c:majorTickMark val="none"/>
        <c:minorTickMark val="none"/>
        <c:tickLblPos val="none"/>
        <c:crossAx val="200034680"/>
        <c:crosses val="autoZero"/>
        <c:auto val="1"/>
        <c:lblOffset val="100"/>
        <c:baseTimeUnit val="years"/>
      </c:dateAx>
      <c:valAx>
        <c:axId val="20003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3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6B-4F5B-8DDA-EC734486FD21}"/>
            </c:ext>
          </c:extLst>
        </c:ser>
        <c:dLbls>
          <c:showLegendKey val="0"/>
          <c:showVal val="0"/>
          <c:showCatName val="0"/>
          <c:showSerName val="0"/>
          <c:showPercent val="0"/>
          <c:showBubbleSize val="0"/>
        </c:dLbls>
        <c:gapWidth val="150"/>
        <c:axId val="200035856"/>
        <c:axId val="20003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46B-4F5B-8DDA-EC734486FD21}"/>
            </c:ext>
          </c:extLst>
        </c:ser>
        <c:dLbls>
          <c:showLegendKey val="0"/>
          <c:showVal val="0"/>
          <c:showCatName val="0"/>
          <c:showSerName val="0"/>
          <c:showPercent val="0"/>
          <c:showBubbleSize val="0"/>
        </c:dLbls>
        <c:marker val="1"/>
        <c:smooth val="0"/>
        <c:axId val="200035856"/>
        <c:axId val="200036248"/>
      </c:lineChart>
      <c:dateAx>
        <c:axId val="200035856"/>
        <c:scaling>
          <c:orientation val="minMax"/>
        </c:scaling>
        <c:delete val="1"/>
        <c:axPos val="b"/>
        <c:numFmt formatCode="ge" sourceLinked="1"/>
        <c:majorTickMark val="none"/>
        <c:minorTickMark val="none"/>
        <c:tickLblPos val="none"/>
        <c:crossAx val="200036248"/>
        <c:crosses val="autoZero"/>
        <c:auto val="1"/>
        <c:lblOffset val="100"/>
        <c:baseTimeUnit val="years"/>
      </c:dateAx>
      <c:valAx>
        <c:axId val="200036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03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1086.29</c:v>
                </c:pt>
                <c:pt idx="1">
                  <c:v>568.98</c:v>
                </c:pt>
                <c:pt idx="2">
                  <c:v>496.84</c:v>
                </c:pt>
                <c:pt idx="3">
                  <c:v>495.81</c:v>
                </c:pt>
                <c:pt idx="4">
                  <c:v>855.19</c:v>
                </c:pt>
              </c:numCache>
            </c:numRef>
          </c:val>
          <c:extLst xmlns:c16r2="http://schemas.microsoft.com/office/drawing/2015/06/chart">
            <c:ext xmlns:c16="http://schemas.microsoft.com/office/drawing/2014/chart" uri="{C3380CC4-5D6E-409C-BE32-E72D297353CC}">
              <c16:uniqueId val="{00000000-C031-4225-A790-C11CBAED9B12}"/>
            </c:ext>
          </c:extLst>
        </c:ser>
        <c:dLbls>
          <c:showLegendKey val="0"/>
          <c:showVal val="0"/>
          <c:showCatName val="0"/>
          <c:showSerName val="0"/>
          <c:showPercent val="0"/>
          <c:showBubbleSize val="0"/>
        </c:dLbls>
        <c:gapWidth val="150"/>
        <c:axId val="273484752"/>
        <c:axId val="27348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C031-4225-A790-C11CBAED9B12}"/>
            </c:ext>
          </c:extLst>
        </c:ser>
        <c:dLbls>
          <c:showLegendKey val="0"/>
          <c:showVal val="0"/>
          <c:showCatName val="0"/>
          <c:showSerName val="0"/>
          <c:showPercent val="0"/>
          <c:showBubbleSize val="0"/>
        </c:dLbls>
        <c:marker val="1"/>
        <c:smooth val="0"/>
        <c:axId val="273484752"/>
        <c:axId val="273485144"/>
      </c:lineChart>
      <c:dateAx>
        <c:axId val="273484752"/>
        <c:scaling>
          <c:orientation val="minMax"/>
        </c:scaling>
        <c:delete val="1"/>
        <c:axPos val="b"/>
        <c:numFmt formatCode="ge" sourceLinked="1"/>
        <c:majorTickMark val="none"/>
        <c:minorTickMark val="none"/>
        <c:tickLblPos val="none"/>
        <c:crossAx val="273485144"/>
        <c:crosses val="autoZero"/>
        <c:auto val="1"/>
        <c:lblOffset val="100"/>
        <c:baseTimeUnit val="years"/>
      </c:dateAx>
      <c:valAx>
        <c:axId val="273485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348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81.83</c:v>
                </c:pt>
                <c:pt idx="1">
                  <c:v>67.2</c:v>
                </c:pt>
                <c:pt idx="2">
                  <c:v>51.26</c:v>
                </c:pt>
                <c:pt idx="3">
                  <c:v>37.71</c:v>
                </c:pt>
                <c:pt idx="4">
                  <c:v>26.96</c:v>
                </c:pt>
              </c:numCache>
            </c:numRef>
          </c:val>
          <c:extLst xmlns:c16r2="http://schemas.microsoft.com/office/drawing/2015/06/chart">
            <c:ext xmlns:c16="http://schemas.microsoft.com/office/drawing/2014/chart" uri="{C3380CC4-5D6E-409C-BE32-E72D297353CC}">
              <c16:uniqueId val="{00000000-07B8-430E-8B18-1B949A64E1E3}"/>
            </c:ext>
          </c:extLst>
        </c:ser>
        <c:dLbls>
          <c:showLegendKey val="0"/>
          <c:showVal val="0"/>
          <c:showCatName val="0"/>
          <c:showSerName val="0"/>
          <c:showPercent val="0"/>
          <c:showBubbleSize val="0"/>
        </c:dLbls>
        <c:gapWidth val="150"/>
        <c:axId val="273486320"/>
        <c:axId val="27348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07B8-430E-8B18-1B949A64E1E3}"/>
            </c:ext>
          </c:extLst>
        </c:ser>
        <c:dLbls>
          <c:showLegendKey val="0"/>
          <c:showVal val="0"/>
          <c:showCatName val="0"/>
          <c:showSerName val="0"/>
          <c:showPercent val="0"/>
          <c:showBubbleSize val="0"/>
        </c:dLbls>
        <c:marker val="1"/>
        <c:smooth val="0"/>
        <c:axId val="273486320"/>
        <c:axId val="273486712"/>
      </c:lineChart>
      <c:dateAx>
        <c:axId val="273486320"/>
        <c:scaling>
          <c:orientation val="minMax"/>
        </c:scaling>
        <c:delete val="1"/>
        <c:axPos val="b"/>
        <c:numFmt formatCode="ge" sourceLinked="1"/>
        <c:majorTickMark val="none"/>
        <c:minorTickMark val="none"/>
        <c:tickLblPos val="none"/>
        <c:crossAx val="273486712"/>
        <c:crosses val="autoZero"/>
        <c:auto val="1"/>
        <c:lblOffset val="100"/>
        <c:baseTimeUnit val="years"/>
      </c:dateAx>
      <c:valAx>
        <c:axId val="273486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348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112.97</c:v>
                </c:pt>
                <c:pt idx="1">
                  <c:v>122.67</c:v>
                </c:pt>
                <c:pt idx="2">
                  <c:v>129.07</c:v>
                </c:pt>
                <c:pt idx="3">
                  <c:v>133.30000000000001</c:v>
                </c:pt>
                <c:pt idx="4">
                  <c:v>128.44</c:v>
                </c:pt>
              </c:numCache>
            </c:numRef>
          </c:val>
          <c:extLst xmlns:c16r2="http://schemas.microsoft.com/office/drawing/2015/06/chart">
            <c:ext xmlns:c16="http://schemas.microsoft.com/office/drawing/2014/chart" uri="{C3380CC4-5D6E-409C-BE32-E72D297353CC}">
              <c16:uniqueId val="{00000000-A115-4DA9-B1B6-AEA70577AB76}"/>
            </c:ext>
          </c:extLst>
        </c:ser>
        <c:dLbls>
          <c:showLegendKey val="0"/>
          <c:showVal val="0"/>
          <c:showCatName val="0"/>
          <c:showSerName val="0"/>
          <c:showPercent val="0"/>
          <c:showBubbleSize val="0"/>
        </c:dLbls>
        <c:gapWidth val="150"/>
        <c:axId val="273628024"/>
        <c:axId val="2736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A115-4DA9-B1B6-AEA70577AB76}"/>
            </c:ext>
          </c:extLst>
        </c:ser>
        <c:dLbls>
          <c:showLegendKey val="0"/>
          <c:showVal val="0"/>
          <c:showCatName val="0"/>
          <c:showSerName val="0"/>
          <c:showPercent val="0"/>
          <c:showBubbleSize val="0"/>
        </c:dLbls>
        <c:marker val="1"/>
        <c:smooth val="0"/>
        <c:axId val="273628024"/>
        <c:axId val="273628416"/>
      </c:lineChart>
      <c:dateAx>
        <c:axId val="273628024"/>
        <c:scaling>
          <c:orientation val="minMax"/>
        </c:scaling>
        <c:delete val="1"/>
        <c:axPos val="b"/>
        <c:numFmt formatCode="ge" sourceLinked="1"/>
        <c:majorTickMark val="none"/>
        <c:minorTickMark val="none"/>
        <c:tickLblPos val="none"/>
        <c:crossAx val="273628416"/>
        <c:crosses val="autoZero"/>
        <c:auto val="1"/>
        <c:lblOffset val="100"/>
        <c:baseTimeUnit val="years"/>
      </c:dateAx>
      <c:valAx>
        <c:axId val="2736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2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236.87</c:v>
                </c:pt>
                <c:pt idx="1">
                  <c:v>216.96</c:v>
                </c:pt>
                <c:pt idx="2">
                  <c:v>206.21</c:v>
                </c:pt>
                <c:pt idx="3">
                  <c:v>199.44</c:v>
                </c:pt>
                <c:pt idx="4">
                  <c:v>200.06</c:v>
                </c:pt>
              </c:numCache>
            </c:numRef>
          </c:val>
          <c:extLst xmlns:c16r2="http://schemas.microsoft.com/office/drawing/2015/06/chart">
            <c:ext xmlns:c16="http://schemas.microsoft.com/office/drawing/2014/chart" uri="{C3380CC4-5D6E-409C-BE32-E72D297353CC}">
              <c16:uniqueId val="{00000000-F83C-4A38-8443-F10D3DEC8594}"/>
            </c:ext>
          </c:extLst>
        </c:ser>
        <c:dLbls>
          <c:showLegendKey val="0"/>
          <c:showVal val="0"/>
          <c:showCatName val="0"/>
          <c:showSerName val="0"/>
          <c:showPercent val="0"/>
          <c:showBubbleSize val="0"/>
        </c:dLbls>
        <c:gapWidth val="150"/>
        <c:axId val="273484360"/>
        <c:axId val="2734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F83C-4A38-8443-F10D3DEC8594}"/>
            </c:ext>
          </c:extLst>
        </c:ser>
        <c:dLbls>
          <c:showLegendKey val="0"/>
          <c:showVal val="0"/>
          <c:showCatName val="0"/>
          <c:showSerName val="0"/>
          <c:showPercent val="0"/>
          <c:showBubbleSize val="0"/>
        </c:dLbls>
        <c:marker val="1"/>
        <c:smooth val="0"/>
        <c:axId val="273484360"/>
        <c:axId val="273483968"/>
      </c:lineChart>
      <c:dateAx>
        <c:axId val="273484360"/>
        <c:scaling>
          <c:orientation val="minMax"/>
        </c:scaling>
        <c:delete val="1"/>
        <c:axPos val="b"/>
        <c:numFmt formatCode="ge" sourceLinked="1"/>
        <c:majorTickMark val="none"/>
        <c:minorTickMark val="none"/>
        <c:tickLblPos val="none"/>
        <c:crossAx val="273483968"/>
        <c:crosses val="autoZero"/>
        <c:auto val="1"/>
        <c:lblOffset val="100"/>
        <c:baseTimeUnit val="years"/>
      </c:dateAx>
      <c:valAx>
        <c:axId val="2734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48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7"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宮城県　名取市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78460</v>
      </c>
      <c r="AM8" s="59"/>
      <c r="AN8" s="59"/>
      <c r="AO8" s="59"/>
      <c r="AP8" s="59"/>
      <c r="AQ8" s="59"/>
      <c r="AR8" s="59"/>
      <c r="AS8" s="59"/>
      <c r="AT8" s="50">
        <f>データ!$S$6</f>
        <v>98.17</v>
      </c>
      <c r="AU8" s="51"/>
      <c r="AV8" s="51"/>
      <c r="AW8" s="51"/>
      <c r="AX8" s="51"/>
      <c r="AY8" s="51"/>
      <c r="AZ8" s="51"/>
      <c r="BA8" s="51"/>
      <c r="BB8" s="52">
        <f>データ!$T$6</f>
        <v>799.23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94.63</v>
      </c>
      <c r="J10" s="51"/>
      <c r="K10" s="51"/>
      <c r="L10" s="51"/>
      <c r="M10" s="51"/>
      <c r="N10" s="51"/>
      <c r="O10" s="62"/>
      <c r="P10" s="52">
        <f>データ!$P$6</f>
        <v>99.66</v>
      </c>
      <c r="Q10" s="52"/>
      <c r="R10" s="52"/>
      <c r="S10" s="52"/>
      <c r="T10" s="52"/>
      <c r="U10" s="52"/>
      <c r="V10" s="52"/>
      <c r="W10" s="59">
        <f>データ!$Q$6</f>
        <v>3272</v>
      </c>
      <c r="X10" s="59"/>
      <c r="Y10" s="59"/>
      <c r="Z10" s="59"/>
      <c r="AA10" s="59"/>
      <c r="AB10" s="59"/>
      <c r="AC10" s="59"/>
      <c r="AD10" s="2"/>
      <c r="AE10" s="2"/>
      <c r="AF10" s="2"/>
      <c r="AG10" s="2"/>
      <c r="AH10" s="4"/>
      <c r="AI10" s="4"/>
      <c r="AJ10" s="4"/>
      <c r="AK10" s="4"/>
      <c r="AL10" s="59">
        <f>データ!$U$6</f>
        <v>78036</v>
      </c>
      <c r="AM10" s="59"/>
      <c r="AN10" s="59"/>
      <c r="AO10" s="59"/>
      <c r="AP10" s="59"/>
      <c r="AQ10" s="59"/>
      <c r="AR10" s="59"/>
      <c r="AS10" s="59"/>
      <c r="AT10" s="50">
        <f>データ!$V$6</f>
        <v>98.17</v>
      </c>
      <c r="AU10" s="51"/>
      <c r="AV10" s="51"/>
      <c r="AW10" s="51"/>
      <c r="AX10" s="51"/>
      <c r="AY10" s="51"/>
      <c r="AZ10" s="51"/>
      <c r="BA10" s="51"/>
      <c r="BB10" s="52">
        <f>データ!$W$6</f>
        <v>794.91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117</v>
      </c>
      <c r="BM66" s="84"/>
      <c r="BN66" s="84"/>
      <c r="BO66" s="84"/>
      <c r="BP66" s="84"/>
      <c r="BQ66" s="84"/>
      <c r="BR66" s="84"/>
      <c r="BS66" s="84"/>
      <c r="BT66" s="84"/>
      <c r="BU66" s="84"/>
      <c r="BV66" s="84"/>
      <c r="BW66" s="84"/>
      <c r="BX66" s="84"/>
      <c r="BY66" s="84"/>
      <c r="BZ66" s="8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NnAZ/p9eDiSWD7EGJM38TAfmNC/TsUruzA0m93EwR0vxSnXuC5ljVTFcJ2zMA9386BSZq5lGBM53COfS9PMw==" saltValue="671rD5v8VUoeZC7CuLz4H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42072</v>
      </c>
      <c r="D6" s="33">
        <f t="shared" si="3"/>
        <v>46</v>
      </c>
      <c r="E6" s="33">
        <f t="shared" si="3"/>
        <v>1</v>
      </c>
      <c r="F6" s="33">
        <f t="shared" si="3"/>
        <v>0</v>
      </c>
      <c r="G6" s="33">
        <f t="shared" si="3"/>
        <v>1</v>
      </c>
      <c r="H6" s="33" t="str">
        <f t="shared" si="3"/>
        <v>宮城県　名取市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94.63</v>
      </c>
      <c r="P6" s="34">
        <f t="shared" si="3"/>
        <v>99.66</v>
      </c>
      <c r="Q6" s="34">
        <f t="shared" si="3"/>
        <v>3272</v>
      </c>
      <c r="R6" s="34">
        <f t="shared" si="3"/>
        <v>78460</v>
      </c>
      <c r="S6" s="34">
        <f t="shared" si="3"/>
        <v>98.17</v>
      </c>
      <c r="T6" s="34">
        <f t="shared" si="3"/>
        <v>799.23</v>
      </c>
      <c r="U6" s="34">
        <f t="shared" si="3"/>
        <v>78036</v>
      </c>
      <c r="V6" s="34">
        <f t="shared" si="3"/>
        <v>98.17</v>
      </c>
      <c r="W6" s="34">
        <f t="shared" si="3"/>
        <v>794.91</v>
      </c>
      <c r="X6" s="35">
        <f>IF(X7="",NA(),X7)</f>
        <v>125.91</v>
      </c>
      <c r="Y6" s="35">
        <f t="shared" ref="Y6:AG6" si="4">IF(Y7="",NA(),Y7)</f>
        <v>130.80000000000001</v>
      </c>
      <c r="Z6" s="35">
        <f t="shared" si="4"/>
        <v>132.26</v>
      </c>
      <c r="AA6" s="35">
        <f t="shared" si="4"/>
        <v>141.16</v>
      </c>
      <c r="AB6" s="35">
        <f t="shared" si="4"/>
        <v>134.47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1086.29</v>
      </c>
      <c r="AU6" s="35">
        <f t="shared" ref="AU6:BC6" si="6">IF(AU7="",NA(),AU7)</f>
        <v>568.98</v>
      </c>
      <c r="AV6" s="35">
        <f t="shared" si="6"/>
        <v>496.84</v>
      </c>
      <c r="AW6" s="35">
        <f t="shared" si="6"/>
        <v>495.81</v>
      </c>
      <c r="AX6" s="35">
        <f t="shared" si="6"/>
        <v>855.19</v>
      </c>
      <c r="AY6" s="35">
        <f t="shared" si="6"/>
        <v>739.59</v>
      </c>
      <c r="AZ6" s="35">
        <f t="shared" si="6"/>
        <v>335.95</v>
      </c>
      <c r="BA6" s="35">
        <f t="shared" si="6"/>
        <v>346.59</v>
      </c>
      <c r="BB6" s="35">
        <f t="shared" si="6"/>
        <v>357.82</v>
      </c>
      <c r="BC6" s="35">
        <f t="shared" si="6"/>
        <v>355.5</v>
      </c>
      <c r="BD6" s="34" t="str">
        <f>IF(BD7="","",IF(BD7="-","【-】","【"&amp;SUBSTITUTE(TEXT(BD7,"#,##0.00"),"-","△")&amp;"】"))</f>
        <v>【264.34】</v>
      </c>
      <c r="BE6" s="35">
        <f>IF(BE7="",NA(),BE7)</f>
        <v>81.83</v>
      </c>
      <c r="BF6" s="35">
        <f t="shared" ref="BF6:BN6" si="7">IF(BF7="",NA(),BF7)</f>
        <v>67.2</v>
      </c>
      <c r="BG6" s="35">
        <f t="shared" si="7"/>
        <v>51.26</v>
      </c>
      <c r="BH6" s="35">
        <f t="shared" si="7"/>
        <v>37.71</v>
      </c>
      <c r="BI6" s="35">
        <f t="shared" si="7"/>
        <v>26.96</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112.97</v>
      </c>
      <c r="BQ6" s="35">
        <f t="shared" ref="BQ6:BY6" si="8">IF(BQ7="",NA(),BQ7)</f>
        <v>122.67</v>
      </c>
      <c r="BR6" s="35">
        <f t="shared" si="8"/>
        <v>129.07</v>
      </c>
      <c r="BS6" s="35">
        <f t="shared" si="8"/>
        <v>133.30000000000001</v>
      </c>
      <c r="BT6" s="35">
        <f t="shared" si="8"/>
        <v>128.44</v>
      </c>
      <c r="BU6" s="35">
        <f t="shared" si="8"/>
        <v>99.46</v>
      </c>
      <c r="BV6" s="35">
        <f t="shared" si="8"/>
        <v>105.21</v>
      </c>
      <c r="BW6" s="35">
        <f t="shared" si="8"/>
        <v>105.71</v>
      </c>
      <c r="BX6" s="35">
        <f t="shared" si="8"/>
        <v>106.01</v>
      </c>
      <c r="BY6" s="35">
        <f t="shared" si="8"/>
        <v>104.57</v>
      </c>
      <c r="BZ6" s="34" t="str">
        <f>IF(BZ7="","",IF(BZ7="-","【-】","【"&amp;SUBSTITUTE(TEXT(BZ7,"#,##0.00"),"-","△")&amp;"】"))</f>
        <v>【104.36】</v>
      </c>
      <c r="CA6" s="35">
        <f>IF(CA7="",NA(),CA7)</f>
        <v>236.87</v>
      </c>
      <c r="CB6" s="35">
        <f t="shared" ref="CB6:CJ6" si="9">IF(CB7="",NA(),CB7)</f>
        <v>216.96</v>
      </c>
      <c r="CC6" s="35">
        <f t="shared" si="9"/>
        <v>206.21</v>
      </c>
      <c r="CD6" s="35">
        <f t="shared" si="9"/>
        <v>199.44</v>
      </c>
      <c r="CE6" s="35">
        <f t="shared" si="9"/>
        <v>200.06</v>
      </c>
      <c r="CF6" s="35">
        <f t="shared" si="9"/>
        <v>171.78</v>
      </c>
      <c r="CG6" s="35">
        <f t="shared" si="9"/>
        <v>162.59</v>
      </c>
      <c r="CH6" s="35">
        <f t="shared" si="9"/>
        <v>162.15</v>
      </c>
      <c r="CI6" s="35">
        <f t="shared" si="9"/>
        <v>162.24</v>
      </c>
      <c r="CJ6" s="35">
        <f t="shared" si="9"/>
        <v>165.47</v>
      </c>
      <c r="CK6" s="34" t="str">
        <f>IF(CK7="","",IF(CK7="-","【-】","【"&amp;SUBSTITUTE(TEXT(CK7,"#,##0.00"),"-","△")&amp;"】"))</f>
        <v>【165.71】</v>
      </c>
      <c r="CL6" s="35">
        <f>IF(CL7="",NA(),CL7)</f>
        <v>64.78</v>
      </c>
      <c r="CM6" s="35">
        <f t="shared" ref="CM6:CU6" si="10">IF(CM7="",NA(),CM7)</f>
        <v>64.47</v>
      </c>
      <c r="CN6" s="35">
        <f t="shared" si="10"/>
        <v>68.599999999999994</v>
      </c>
      <c r="CO6" s="35">
        <f t="shared" si="10"/>
        <v>68.08</v>
      </c>
      <c r="CP6" s="35">
        <f t="shared" si="10"/>
        <v>70.650000000000006</v>
      </c>
      <c r="CQ6" s="35">
        <f t="shared" si="10"/>
        <v>59.68</v>
      </c>
      <c r="CR6" s="35">
        <f t="shared" si="10"/>
        <v>59.17</v>
      </c>
      <c r="CS6" s="35">
        <f t="shared" si="10"/>
        <v>59.34</v>
      </c>
      <c r="CT6" s="35">
        <f t="shared" si="10"/>
        <v>59.11</v>
      </c>
      <c r="CU6" s="35">
        <f t="shared" si="10"/>
        <v>59.74</v>
      </c>
      <c r="CV6" s="34" t="str">
        <f>IF(CV7="","",IF(CV7="-","【-】","【"&amp;SUBSTITUTE(TEXT(CV7,"#,##0.00"),"-","△")&amp;"】"))</f>
        <v>【60.41】</v>
      </c>
      <c r="CW6" s="35">
        <f>IF(CW7="",NA(),CW7)</f>
        <v>83.89</v>
      </c>
      <c r="CX6" s="35">
        <f t="shared" ref="CX6:DF6" si="11">IF(CX7="",NA(),CX7)</f>
        <v>83.31</v>
      </c>
      <c r="CY6" s="35">
        <f t="shared" si="11"/>
        <v>85.12</v>
      </c>
      <c r="CZ6" s="35">
        <f t="shared" si="11"/>
        <v>86.72</v>
      </c>
      <c r="DA6" s="35">
        <f t="shared" si="11"/>
        <v>84.37</v>
      </c>
      <c r="DB6" s="35">
        <f t="shared" si="11"/>
        <v>87.63</v>
      </c>
      <c r="DC6" s="35">
        <f t="shared" si="11"/>
        <v>87.6</v>
      </c>
      <c r="DD6" s="35">
        <f t="shared" si="11"/>
        <v>87.74</v>
      </c>
      <c r="DE6" s="35">
        <f t="shared" si="11"/>
        <v>87.91</v>
      </c>
      <c r="DF6" s="35">
        <f t="shared" si="11"/>
        <v>87.28</v>
      </c>
      <c r="DG6" s="34" t="str">
        <f>IF(DG7="","",IF(DG7="-","【-】","【"&amp;SUBSTITUTE(TEXT(DG7,"#,##0.00"),"-","△")&amp;"】"))</f>
        <v>【89.93】</v>
      </c>
      <c r="DH6" s="35">
        <f>IF(DH7="",NA(),DH7)</f>
        <v>45.78</v>
      </c>
      <c r="DI6" s="35">
        <f t="shared" ref="DI6:DQ6" si="12">IF(DI7="",NA(),DI7)</f>
        <v>48.89</v>
      </c>
      <c r="DJ6" s="35">
        <f t="shared" si="12"/>
        <v>49.9</v>
      </c>
      <c r="DK6" s="35">
        <f t="shared" si="12"/>
        <v>49.86</v>
      </c>
      <c r="DL6" s="35">
        <f t="shared" si="12"/>
        <v>50.69</v>
      </c>
      <c r="DM6" s="35">
        <f t="shared" si="12"/>
        <v>39.65</v>
      </c>
      <c r="DN6" s="35">
        <f t="shared" si="12"/>
        <v>45.25</v>
      </c>
      <c r="DO6" s="35">
        <f t="shared" si="12"/>
        <v>46.27</v>
      </c>
      <c r="DP6" s="35">
        <f t="shared" si="12"/>
        <v>46.88</v>
      </c>
      <c r="DQ6" s="35">
        <f t="shared" si="12"/>
        <v>46.94</v>
      </c>
      <c r="DR6" s="34" t="str">
        <f>IF(DR7="","",IF(DR7="-","【-】","【"&amp;SUBSTITUTE(TEXT(DR7,"#,##0.00"),"-","△")&amp;"】"))</f>
        <v>【48.12】</v>
      </c>
      <c r="DS6" s="35">
        <f>IF(DS7="",NA(),DS7)</f>
        <v>3.56</v>
      </c>
      <c r="DT6" s="35">
        <f t="shared" ref="DT6:EB6" si="13">IF(DT7="",NA(),DT7)</f>
        <v>4.08</v>
      </c>
      <c r="DU6" s="35">
        <f t="shared" si="13"/>
        <v>6.36</v>
      </c>
      <c r="DV6" s="35">
        <f t="shared" si="13"/>
        <v>7.11</v>
      </c>
      <c r="DW6" s="35">
        <f t="shared" si="13"/>
        <v>7.09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1.33</v>
      </c>
      <c r="EE6" s="35">
        <f t="shared" ref="EE6:EM6" si="14">IF(EE7="",NA(),EE7)</f>
        <v>1.64</v>
      </c>
      <c r="EF6" s="35">
        <f t="shared" si="14"/>
        <v>0.05</v>
      </c>
      <c r="EG6" s="35">
        <f t="shared" si="14"/>
        <v>1.17</v>
      </c>
      <c r="EH6" s="35">
        <f t="shared" si="14"/>
        <v>0.01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2">
      <c r="A7" s="28"/>
      <c r="B7" s="37">
        <v>2017</v>
      </c>
      <c r="C7" s="37">
        <v>42072</v>
      </c>
      <c r="D7" s="37">
        <v>46</v>
      </c>
      <c r="E7" s="37">
        <v>1</v>
      </c>
      <c r="F7" s="37">
        <v>0</v>
      </c>
      <c r="G7" s="37">
        <v>1</v>
      </c>
      <c r="H7" s="37" t="s">
        <v>105</v>
      </c>
      <c r="I7" s="37" t="s">
        <v>106</v>
      </c>
      <c r="J7" s="37" t="s">
        <v>107</v>
      </c>
      <c r="K7" s="37" t="s">
        <v>108</v>
      </c>
      <c r="L7" s="37" t="s">
        <v>109</v>
      </c>
      <c r="M7" s="37" t="s">
        <v>110</v>
      </c>
      <c r="N7" s="38" t="s">
        <v>111</v>
      </c>
      <c r="O7" s="38">
        <v>94.63</v>
      </c>
      <c r="P7" s="38">
        <v>99.66</v>
      </c>
      <c r="Q7" s="38">
        <v>3272</v>
      </c>
      <c r="R7" s="38">
        <v>78460</v>
      </c>
      <c r="S7" s="38">
        <v>98.17</v>
      </c>
      <c r="T7" s="38">
        <v>799.23</v>
      </c>
      <c r="U7" s="38">
        <v>78036</v>
      </c>
      <c r="V7" s="38">
        <v>98.17</v>
      </c>
      <c r="W7" s="38">
        <v>794.91</v>
      </c>
      <c r="X7" s="38">
        <v>125.91</v>
      </c>
      <c r="Y7" s="38">
        <v>130.80000000000001</v>
      </c>
      <c r="Z7" s="38">
        <v>132.26</v>
      </c>
      <c r="AA7" s="38">
        <v>141.16</v>
      </c>
      <c r="AB7" s="38">
        <v>134.47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1086.29</v>
      </c>
      <c r="AU7" s="38">
        <v>568.98</v>
      </c>
      <c r="AV7" s="38">
        <v>496.84</v>
      </c>
      <c r="AW7" s="38">
        <v>495.81</v>
      </c>
      <c r="AX7" s="38">
        <v>855.19</v>
      </c>
      <c r="AY7" s="38">
        <v>739.59</v>
      </c>
      <c r="AZ7" s="38">
        <v>335.95</v>
      </c>
      <c r="BA7" s="38">
        <v>346.59</v>
      </c>
      <c r="BB7" s="38">
        <v>357.82</v>
      </c>
      <c r="BC7" s="38">
        <v>355.5</v>
      </c>
      <c r="BD7" s="38">
        <v>264.33999999999997</v>
      </c>
      <c r="BE7" s="38">
        <v>81.83</v>
      </c>
      <c r="BF7" s="38">
        <v>67.2</v>
      </c>
      <c r="BG7" s="38">
        <v>51.26</v>
      </c>
      <c r="BH7" s="38">
        <v>37.71</v>
      </c>
      <c r="BI7" s="38">
        <v>26.96</v>
      </c>
      <c r="BJ7" s="38">
        <v>324.08999999999997</v>
      </c>
      <c r="BK7" s="38">
        <v>319.82</v>
      </c>
      <c r="BL7" s="38">
        <v>312.02999999999997</v>
      </c>
      <c r="BM7" s="38">
        <v>307.45999999999998</v>
      </c>
      <c r="BN7" s="38">
        <v>312.58</v>
      </c>
      <c r="BO7" s="38">
        <v>274.27</v>
      </c>
      <c r="BP7" s="38">
        <v>112.97</v>
      </c>
      <c r="BQ7" s="38">
        <v>122.67</v>
      </c>
      <c r="BR7" s="38">
        <v>129.07</v>
      </c>
      <c r="BS7" s="38">
        <v>133.30000000000001</v>
      </c>
      <c r="BT7" s="38">
        <v>128.44</v>
      </c>
      <c r="BU7" s="38">
        <v>99.46</v>
      </c>
      <c r="BV7" s="38">
        <v>105.21</v>
      </c>
      <c r="BW7" s="38">
        <v>105.71</v>
      </c>
      <c r="BX7" s="38">
        <v>106.01</v>
      </c>
      <c r="BY7" s="38">
        <v>104.57</v>
      </c>
      <c r="BZ7" s="38">
        <v>104.36</v>
      </c>
      <c r="CA7" s="38">
        <v>236.87</v>
      </c>
      <c r="CB7" s="38">
        <v>216.96</v>
      </c>
      <c r="CC7" s="38">
        <v>206.21</v>
      </c>
      <c r="CD7" s="38">
        <v>199.44</v>
      </c>
      <c r="CE7" s="38">
        <v>200.06</v>
      </c>
      <c r="CF7" s="38">
        <v>171.78</v>
      </c>
      <c r="CG7" s="38">
        <v>162.59</v>
      </c>
      <c r="CH7" s="38">
        <v>162.15</v>
      </c>
      <c r="CI7" s="38">
        <v>162.24</v>
      </c>
      <c r="CJ7" s="38">
        <v>165.47</v>
      </c>
      <c r="CK7" s="38">
        <v>165.71</v>
      </c>
      <c r="CL7" s="38">
        <v>64.78</v>
      </c>
      <c r="CM7" s="38">
        <v>64.47</v>
      </c>
      <c r="CN7" s="38">
        <v>68.599999999999994</v>
      </c>
      <c r="CO7" s="38">
        <v>68.08</v>
      </c>
      <c r="CP7" s="38">
        <v>70.650000000000006</v>
      </c>
      <c r="CQ7" s="38">
        <v>59.68</v>
      </c>
      <c r="CR7" s="38">
        <v>59.17</v>
      </c>
      <c r="CS7" s="38">
        <v>59.34</v>
      </c>
      <c r="CT7" s="38">
        <v>59.11</v>
      </c>
      <c r="CU7" s="38">
        <v>59.74</v>
      </c>
      <c r="CV7" s="38">
        <v>60.41</v>
      </c>
      <c r="CW7" s="38">
        <v>83.89</v>
      </c>
      <c r="CX7" s="38">
        <v>83.31</v>
      </c>
      <c r="CY7" s="38">
        <v>85.12</v>
      </c>
      <c r="CZ7" s="38">
        <v>86.72</v>
      </c>
      <c r="DA7" s="38">
        <v>84.37</v>
      </c>
      <c r="DB7" s="38">
        <v>87.63</v>
      </c>
      <c r="DC7" s="38">
        <v>87.6</v>
      </c>
      <c r="DD7" s="38">
        <v>87.74</v>
      </c>
      <c r="DE7" s="38">
        <v>87.91</v>
      </c>
      <c r="DF7" s="38">
        <v>87.28</v>
      </c>
      <c r="DG7" s="38">
        <v>89.93</v>
      </c>
      <c r="DH7" s="38">
        <v>45.78</v>
      </c>
      <c r="DI7" s="38">
        <v>48.89</v>
      </c>
      <c r="DJ7" s="38">
        <v>49.9</v>
      </c>
      <c r="DK7" s="38">
        <v>49.86</v>
      </c>
      <c r="DL7" s="38">
        <v>50.69</v>
      </c>
      <c r="DM7" s="38">
        <v>39.65</v>
      </c>
      <c r="DN7" s="38">
        <v>45.25</v>
      </c>
      <c r="DO7" s="38">
        <v>46.27</v>
      </c>
      <c r="DP7" s="38">
        <v>46.88</v>
      </c>
      <c r="DQ7" s="38">
        <v>46.94</v>
      </c>
      <c r="DR7" s="38">
        <v>48.12</v>
      </c>
      <c r="DS7" s="38">
        <v>3.56</v>
      </c>
      <c r="DT7" s="38">
        <v>4.08</v>
      </c>
      <c r="DU7" s="38">
        <v>6.36</v>
      </c>
      <c r="DV7" s="38">
        <v>7.11</v>
      </c>
      <c r="DW7" s="38">
        <v>7.09</v>
      </c>
      <c r="DX7" s="38">
        <v>9.7100000000000009</v>
      </c>
      <c r="DY7" s="38">
        <v>10.71</v>
      </c>
      <c r="DZ7" s="38">
        <v>10.93</v>
      </c>
      <c r="EA7" s="38">
        <v>13.39</v>
      </c>
      <c r="EB7" s="38">
        <v>14.48</v>
      </c>
      <c r="EC7" s="38">
        <v>15.89</v>
      </c>
      <c r="ED7" s="38">
        <v>1.33</v>
      </c>
      <c r="EE7" s="38">
        <v>1.64</v>
      </c>
      <c r="EF7" s="38">
        <v>0.05</v>
      </c>
      <c r="EG7" s="38">
        <v>1.17</v>
      </c>
      <c r="EH7" s="38">
        <v>0.01</v>
      </c>
      <c r="EI7" s="38">
        <v>0.83</v>
      </c>
      <c r="EJ7" s="38">
        <v>0.72</v>
      </c>
      <c r="EK7" s="38">
        <v>0.71</v>
      </c>
      <c r="EL7" s="38">
        <v>0.71</v>
      </c>
      <c r="EM7" s="38">
        <v>0.75</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D17-SUIDO02</cp:lastModifiedBy>
  <cp:lastPrinted>2019-01-22T05:24:46Z</cp:lastPrinted>
  <dcterms:created xsi:type="dcterms:W3CDTF">2018-12-03T08:26:13Z</dcterms:created>
  <dcterms:modified xsi:type="dcterms:W3CDTF">2019-01-22T05:29:10Z</dcterms:modified>
  <cp:category/>
</cp:coreProperties>
</file>