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2Niq9t9Wz/olI85pGWi5hZguEHixsOPYtGWVmFqhXK43Ge4G8rPuS8b7uGp4amGEz1Vm54vwqCeZ1NXe5S7Ww==" workbookSaltValue="jRwIOxf4qr7JdvCFB4zikw==" workbookSpinCount="100000" lockStructure="1"/>
  <bookViews>
    <workbookView xWindow="0" yWindow="0" windowWidth="15360" windowHeight="7635"/>
  </bookViews>
  <sheets>
    <sheet name="法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I85" i="4"/>
  <c r="H85" i="4"/>
  <c r="G85" i="4"/>
  <c r="F85" i="4"/>
  <c r="E85" i="4"/>
  <c r="BB10" i="4"/>
  <c r="AT10" i="4"/>
  <c r="AL10" i="4"/>
  <c r="W10" i="4"/>
  <c r="I10" i="4"/>
  <c r="B10" i="4"/>
  <c r="AT8" i="4"/>
  <c r="AD8" i="4"/>
  <c r="P8" i="4"/>
  <c r="B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<sst xmlns="http://schemas.openxmlformats.org/spreadsheetml/2006/main" count="232" uniqueCount="120">
  <si>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</si>
  <si>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</si>
  <si>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</si>
  <si>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</si>
  <si>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</si>
  <si>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</si>
  <si>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</si>
  <si>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</si>
  <si>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</si>
  <si>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</si>
  <si>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</si>
  <si>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</si>
  <si>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</si>
  <si>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</si>
  <si>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</si>
  <si>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</si>
  <si>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</si>
  <si>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</si>
  <si>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</si>
  <si>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</si>
  <si>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</si>
  <si>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</si>
  <si>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</si>
  <si>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</si>
  <si>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</si>
  <si>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</si>
  <si>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</si>
  <si>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</si>
  <si>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</si>
  <si>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</si>
  <si>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</si>
  <si>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</si>
  <si>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</si>
  <si>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</si>
  <si>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</si>
  <si>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</si>
  <si>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</si>
  <si>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</si>
  <si>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</si>
  <si>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</si>
  <si>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</si>
  <si>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</si>
  <si>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</si>
  <si>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</si>
  <si>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</si>
  <si>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</si>
  <si>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</si>
  <si>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</si>
  <si>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</si>
  <si>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</si>
  <si>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</si>
  <si>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</si>
  <si>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</si>
  <si>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</si>
  <si>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</si>
  <si>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</si>
  <si>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</si>
  <si>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</si>
  <si>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</si>
  <si>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</si>
  <si>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</si>
  <si>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</si>
  <si>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</si>
  <si>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</si>
  <si>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</si>
  <si>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</si>
  <si>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</si>
  <si>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</si>
  <si>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</si>
  <si>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</si>
  <si>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</si>
  <si>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</si>
  <si>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</si>
  <si>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</si>
  <si>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</si>
  <si>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</si>
  <si>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</si>
  <si>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</si>
  <si>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</si>
  <si>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</si>
  <si>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</si>
  <si>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</si>
  <si>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</si>
  <si>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</si>
  <si>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</si>
  <si>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</si>
  <si>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</si>
  <si>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</si>
  <si>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</si>
  <si>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</si>
  <si>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</si>
  <si>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</si>
  <si>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</si>
  <si>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</si>
  <si>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</si>
  <si>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</si>
  <si>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</si>
  <si>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</si>
  <si>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</si>
  <si>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</si>
  <si>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</si>
  <si>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</si>
  <si>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</si>
  <si>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</si>
  <si>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</si>
  <si>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</si>
  <si>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</si>
  <si>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</si>
  <si>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</si>
  <si>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</si>
  <si>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</si>
  <si>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</si>
  <si>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</si>
  <si>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</si>
  <si>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</si>
  <si>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</si>
  <si>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</si>
  <si>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①有形固定資産減価償却率及び②管路経年化率
　類似団体及び全国の平均を上回っている状況である。この件については、施工単価が高く、年間投資費用が少なかったこと等により、更新が進まなかったことが原因と考える。
③管路更新率
　現在管路の更新を進めているが、地下埋設物が多く、それらの調査や設計等に時間を要し、平成28年度に比べ更新率が下がっております。
　今後もこの事態を解消すべく、耐震耐久性や経済性を検討しながら更新を図る。</t>
    <rPh sb="1" eb="3">
      <t>ユウケイ</t>
    </rPh>
    <rPh sb="3" eb="7">
      <t>コテイシサン</t>
    </rPh>
    <rPh sb="7" eb="9">
      <t>ゲンカ</t>
    </rPh>
    <rPh sb="9" eb="12">
      <t>ショウキャクリツ</t>
    </rPh>
    <rPh sb="12" eb="13">
      <t>オヨ</t>
    </rPh>
    <rPh sb="15" eb="17">
      <t>カンロ</t>
    </rPh>
    <rPh sb="17" eb="19">
      <t>ケイネン</t>
    </rPh>
    <rPh sb="19" eb="20">
      <t>カ</t>
    </rPh>
    <rPh sb="20" eb="21">
      <t>リツ</t>
    </rPh>
    <rPh sb="23" eb="27">
      <t>ルイジダンタイ</t>
    </rPh>
    <rPh sb="27" eb="28">
      <t>オヨ</t>
    </rPh>
    <rPh sb="29" eb="31">
      <t>ゼンコク</t>
    </rPh>
    <rPh sb="32" eb="34">
      <t>ヘイキン</t>
    </rPh>
    <rPh sb="35" eb="37">
      <t>ウワマワ</t>
    </rPh>
    <rPh sb="41" eb="43">
      <t>ジョウキョウ</t>
    </rPh>
    <rPh sb="49" eb="50">
      <t>ケン</t>
    </rPh>
    <rPh sb="56" eb="58">
      <t>セコウ</t>
    </rPh>
    <rPh sb="58" eb="60">
      <t>タンカ</t>
    </rPh>
    <rPh sb="61" eb="62">
      <t>タカ</t>
    </rPh>
    <rPh sb="64" eb="66">
      <t>ネンカン</t>
    </rPh>
    <rPh sb="66" eb="68">
      <t>トウシ</t>
    </rPh>
    <rPh sb="68" eb="70">
      <t>ヒヨウ</t>
    </rPh>
    <rPh sb="71" eb="72">
      <t>スク</t>
    </rPh>
    <rPh sb="78" eb="79">
      <t>トウ</t>
    </rPh>
    <rPh sb="83" eb="85">
      <t>コウシン</t>
    </rPh>
    <rPh sb="86" eb="87">
      <t>スス</t>
    </rPh>
    <rPh sb="95" eb="97">
      <t>ゲンイン</t>
    </rPh>
    <rPh sb="98" eb="99">
      <t>カンガ</t>
    </rPh>
    <rPh sb="105" eb="107">
      <t>カンロ</t>
    </rPh>
    <rPh sb="107" eb="109">
      <t>コウシン</t>
    </rPh>
    <rPh sb="109" eb="110">
      <t>リツ</t>
    </rPh>
    <rPh sb="112" eb="114">
      <t>ゲンザイ</t>
    </rPh>
    <rPh sb="114" eb="116">
      <t>カンロ</t>
    </rPh>
    <rPh sb="117" eb="119">
      <t>コウシン</t>
    </rPh>
    <rPh sb="120" eb="121">
      <t>スス</t>
    </rPh>
    <rPh sb="127" eb="129">
      <t>チカ</t>
    </rPh>
    <rPh sb="129" eb="132">
      <t>マイセツブツ</t>
    </rPh>
    <rPh sb="133" eb="134">
      <t>オオ</t>
    </rPh>
    <rPh sb="140" eb="142">
      <t>チョウサ</t>
    </rPh>
    <rPh sb="143" eb="145">
      <t>セッケイ</t>
    </rPh>
    <rPh sb="145" eb="146">
      <t>トウ</t>
    </rPh>
    <rPh sb="147" eb="149">
      <t>ジカン</t>
    </rPh>
    <rPh sb="150" eb="151">
      <t>ヨウ</t>
    </rPh>
    <rPh sb="153" eb="155">
      <t>ヘイセイ</t>
    </rPh>
    <rPh sb="157" eb="159">
      <t>ネンド</t>
    </rPh>
    <rPh sb="160" eb="161">
      <t>クラ</t>
    </rPh>
    <rPh sb="162" eb="164">
      <t>コウシン</t>
    </rPh>
    <rPh sb="164" eb="165">
      <t>リツ</t>
    </rPh>
    <rPh sb="166" eb="167">
      <t>サ</t>
    </rPh>
    <rPh sb="178" eb="180">
      <t>コンゴ</t>
    </rPh>
    <rPh sb="183" eb="185">
      <t>ジタイ</t>
    </rPh>
    <rPh sb="186" eb="188">
      <t>カイショウ</t>
    </rPh>
    <rPh sb="192" eb="194">
      <t>タイシン</t>
    </rPh>
    <rPh sb="194" eb="197">
      <t>タイキュウセイ</t>
    </rPh>
    <rPh sb="198" eb="201">
      <t>ケイザイセイ</t>
    </rPh>
    <rPh sb="202" eb="204">
      <t>ケントウ</t>
    </rPh>
    <rPh sb="208" eb="210">
      <t>コウシン</t>
    </rPh>
    <rPh sb="211" eb="212">
      <t>ハカ</t>
    </rPh>
    <phoneticPr fontId="4"/>
  </si>
  <si>
    <t>　現在は累積欠損金はないものの、今後人口減少等により給水収益の大幅な伸びは見込めない状況である。また、有収率の向上に向けて動いてはいるが、管路等の老朽化が進み対応が追いつかない状況である。そのため実施計画を基に、人口・財源に見合った水需要の計画をするよう引き続き健全経営に努めていく。</t>
    <rPh sb="1" eb="3">
      <t>ゲンザイ</t>
    </rPh>
    <rPh sb="4" eb="6">
      <t>ルイセキ</t>
    </rPh>
    <rPh sb="6" eb="9">
      <t>ケッソンキン</t>
    </rPh>
    <rPh sb="16" eb="18">
      <t>コンゴ</t>
    </rPh>
    <rPh sb="18" eb="20">
      <t>ジンコウ</t>
    </rPh>
    <rPh sb="20" eb="22">
      <t>ゲンショウ</t>
    </rPh>
    <rPh sb="22" eb="23">
      <t>トウ</t>
    </rPh>
    <rPh sb="26" eb="28">
      <t>キュウスイ</t>
    </rPh>
    <rPh sb="28" eb="30">
      <t>シュウエキ</t>
    </rPh>
    <rPh sb="31" eb="33">
      <t>オオハバ</t>
    </rPh>
    <rPh sb="34" eb="35">
      <t>ノ</t>
    </rPh>
    <rPh sb="37" eb="39">
      <t>ミコ</t>
    </rPh>
    <rPh sb="42" eb="44">
      <t>ジョウキョウ</t>
    </rPh>
    <rPh sb="51" eb="54">
      <t>ユウシュウリツ</t>
    </rPh>
    <rPh sb="55" eb="57">
      <t>コウジョウ</t>
    </rPh>
    <rPh sb="58" eb="59">
      <t>ム</t>
    </rPh>
    <rPh sb="61" eb="62">
      <t>ウゴ</t>
    </rPh>
    <rPh sb="69" eb="71">
      <t>カンロ</t>
    </rPh>
    <rPh sb="71" eb="72">
      <t>トウ</t>
    </rPh>
    <rPh sb="73" eb="76">
      <t>ロウキュウカ</t>
    </rPh>
    <rPh sb="77" eb="78">
      <t>スス</t>
    </rPh>
    <rPh sb="79" eb="81">
      <t>タイオウ</t>
    </rPh>
    <rPh sb="82" eb="83">
      <t>オ</t>
    </rPh>
    <rPh sb="88" eb="90">
      <t>ジョウキョウ</t>
    </rPh>
    <rPh sb="131" eb="133">
      <t>ケンゼン</t>
    </rPh>
    <rPh sb="133" eb="135">
      <t>ケイエイ</t>
    </rPh>
    <rPh sb="136" eb="137">
      <t>ツト</t>
    </rPh>
    <phoneticPr fontId="4"/>
  </si>
  <si>
    <t>①経常収支比率
　平成28年度は水道高料金に該当したが、平成29年度は該当せず、一般会計からの補助金を受けなかったため、前年度を下回っている。
④企業債残高対給水収益比率
　類似団体及び全国の平均を下回っている状況である。当市では老朽化が進んでおり、これから更新が増えていく一方で、厳しい経営状況となっていくことが想定されるため、経営方針を再検討していく。
⑤料金回収率及び⑥給水原価
　平成28年度から引き続き簡易水道の統合に伴う除却費の発生により給水原価が上昇している。また、供給単価は平成28年度に簡易水道の統合に伴い、平成29年度から旧簡易水道地区の料金の改正があったため、上がっているが、給水原価も上昇したことで料金回収率が平成28年度より1.12%下がった。
⑦施設利用率
　類似団体及び全国の平均を上回っている状況である。今後も整備計画を基にダウンサイジングや施設の統廃合を実施し、施設の有効化を図っていく。
⑧有収率
　類似団体及び全国の平均を下回っている状況である。そのため漏水調査を進め、老朽管の更新等を行い、平成28年度より1.43%増加した。今後も有収率向上計画を基に調査、更新工事を実施していく。</t>
    <rPh sb="1" eb="3">
      <t>ケイジョウ</t>
    </rPh>
    <rPh sb="3" eb="5">
      <t>シュウシ</t>
    </rPh>
    <rPh sb="5" eb="7">
      <t>ヒリツ</t>
    </rPh>
    <rPh sb="9" eb="11">
      <t>ヘイセイ</t>
    </rPh>
    <rPh sb="13" eb="15">
      <t>ネンド</t>
    </rPh>
    <rPh sb="16" eb="18">
      <t>スイドウ</t>
    </rPh>
    <rPh sb="18" eb="21">
      <t>コウリョウキン</t>
    </rPh>
    <rPh sb="22" eb="24">
      <t>ガイトウ</t>
    </rPh>
    <rPh sb="28" eb="30">
      <t>ヘイセイ</t>
    </rPh>
    <rPh sb="32" eb="34">
      <t>ネンド</t>
    </rPh>
    <rPh sb="35" eb="37">
      <t>ガイトウ</t>
    </rPh>
    <rPh sb="40" eb="42">
      <t>イッパン</t>
    </rPh>
    <rPh sb="42" eb="44">
      <t>カイケイ</t>
    </rPh>
    <rPh sb="47" eb="50">
      <t>ホジョキン</t>
    </rPh>
    <rPh sb="51" eb="52">
      <t>ウ</t>
    </rPh>
    <rPh sb="60" eb="63">
      <t>ゼンネンド</t>
    </rPh>
    <rPh sb="64" eb="66">
      <t>シタマワ</t>
    </rPh>
    <rPh sb="74" eb="77">
      <t>キギョウサイ</t>
    </rPh>
    <rPh sb="77" eb="79">
      <t>ザンダカ</t>
    </rPh>
    <rPh sb="79" eb="80">
      <t>タイ</t>
    </rPh>
    <rPh sb="80" eb="82">
      <t>キュウスイ</t>
    </rPh>
    <rPh sb="82" eb="84">
      <t>シュウエキ</t>
    </rPh>
    <rPh sb="84" eb="86">
      <t>ヒリツ</t>
    </rPh>
    <rPh sb="88" eb="90">
      <t>ルイジ</t>
    </rPh>
    <rPh sb="90" eb="92">
      <t>ダンタイ</t>
    </rPh>
    <rPh sb="92" eb="93">
      <t>オヨ</t>
    </rPh>
    <rPh sb="94" eb="96">
      <t>ゼンコク</t>
    </rPh>
    <rPh sb="97" eb="99">
      <t>ヘイキン</t>
    </rPh>
    <rPh sb="100" eb="102">
      <t>シタマワ</t>
    </rPh>
    <rPh sb="106" eb="108">
      <t>ジョウキョウ</t>
    </rPh>
    <rPh sb="112" eb="114">
      <t>トウシ</t>
    </rPh>
    <rPh sb="116" eb="119">
      <t>ロウキュウカ</t>
    </rPh>
    <rPh sb="120" eb="121">
      <t>スス</t>
    </rPh>
    <rPh sb="130" eb="132">
      <t>コウシン</t>
    </rPh>
    <rPh sb="133" eb="134">
      <t>フ</t>
    </rPh>
    <rPh sb="138" eb="140">
      <t>イッポウ</t>
    </rPh>
    <rPh sb="142" eb="143">
      <t>キビ</t>
    </rPh>
    <rPh sb="145" eb="147">
      <t>ケイエイ</t>
    </rPh>
    <rPh sb="147" eb="149">
      <t>ジョウキョウ</t>
    </rPh>
    <rPh sb="158" eb="160">
      <t>ソウテイ</t>
    </rPh>
    <rPh sb="166" eb="168">
      <t>ケイエイ</t>
    </rPh>
    <rPh sb="168" eb="170">
      <t>ホウシン</t>
    </rPh>
    <rPh sb="171" eb="174">
      <t>サイケントウ</t>
    </rPh>
    <rPh sb="182" eb="184">
      <t>リョウキン</t>
    </rPh>
    <rPh sb="184" eb="187">
      <t>カイシュウリツ</t>
    </rPh>
    <rPh sb="187" eb="188">
      <t>オヨ</t>
    </rPh>
    <rPh sb="254" eb="258">
      <t>カンイスイドウ</t>
    </rPh>
    <rPh sb="259" eb="261">
      <t>トウゴウ</t>
    </rPh>
    <rPh sb="262" eb="263">
      <t>トモナ</t>
    </rPh>
    <rPh sb="265" eb="267">
      <t>ヘイセイ</t>
    </rPh>
    <rPh sb="269" eb="271">
      <t>ネンド</t>
    </rPh>
    <rPh sb="273" eb="274">
      <t>キュウ</t>
    </rPh>
    <rPh sb="274" eb="276">
      <t>カンイ</t>
    </rPh>
    <rPh sb="276" eb="278">
      <t>スイドウ</t>
    </rPh>
    <rPh sb="278" eb="280">
      <t>チク</t>
    </rPh>
    <rPh sb="281" eb="283">
      <t>リョウキン</t>
    </rPh>
    <rPh sb="284" eb="286">
      <t>カイセイ</t>
    </rPh>
    <rPh sb="293" eb="294">
      <t>ア</t>
    </rPh>
    <rPh sb="319" eb="321">
      <t>ヘイセイ</t>
    </rPh>
    <rPh sb="340" eb="342">
      <t>シセツ</t>
    </rPh>
    <rPh sb="342" eb="345">
      <t>リヨウリツ</t>
    </rPh>
    <rPh sb="347" eb="349">
      <t>ルイジ</t>
    </rPh>
    <rPh sb="349" eb="351">
      <t>ダンタイ</t>
    </rPh>
    <rPh sb="351" eb="352">
      <t>オヨ</t>
    </rPh>
    <rPh sb="353" eb="355">
      <t>ゼンコク</t>
    </rPh>
    <rPh sb="356" eb="358">
      <t>ヘイキン</t>
    </rPh>
    <rPh sb="359" eb="361">
      <t>ウワマワ</t>
    </rPh>
    <rPh sb="365" eb="367">
      <t>ジョウキョウ</t>
    </rPh>
    <rPh sb="371" eb="373">
      <t>コンゴ</t>
    </rPh>
    <rPh sb="374" eb="376">
      <t>セイビ</t>
    </rPh>
    <rPh sb="376" eb="378">
      <t>ケイカク</t>
    </rPh>
    <rPh sb="379" eb="380">
      <t>モト</t>
    </rPh>
    <rPh sb="390" eb="392">
      <t>シセツ</t>
    </rPh>
    <rPh sb="393" eb="396">
      <t>トウハイゴウ</t>
    </rPh>
    <rPh sb="397" eb="399">
      <t>ジッシ</t>
    </rPh>
    <rPh sb="401" eb="403">
      <t>シセツ</t>
    </rPh>
    <rPh sb="404" eb="406">
      <t>ユウコウ</t>
    </rPh>
    <rPh sb="406" eb="407">
      <t>カ</t>
    </rPh>
    <rPh sb="408" eb="409">
      <t>ハカ</t>
    </rPh>
    <rPh sb="417" eb="418">
      <t>ユウ</t>
    </rPh>
    <rPh sb="418" eb="420">
      <t>シュウリツ</t>
    </rPh>
    <rPh sb="422" eb="426">
      <t>ルイジダンタイ</t>
    </rPh>
    <rPh sb="426" eb="427">
      <t>オヨ</t>
    </rPh>
    <rPh sb="428" eb="430">
      <t>ゼンコク</t>
    </rPh>
    <rPh sb="431" eb="433">
      <t>ヘイキン</t>
    </rPh>
    <rPh sb="434" eb="436">
      <t>シタマワ</t>
    </rPh>
    <rPh sb="440" eb="442">
      <t>ジョウキョウ</t>
    </rPh>
    <rPh sb="450" eb="452">
      <t>ロウスイ</t>
    </rPh>
    <rPh sb="452" eb="454">
      <t>チョウサ</t>
    </rPh>
    <rPh sb="455" eb="456">
      <t>スス</t>
    </rPh>
    <rPh sb="458" eb="461">
      <t>ロウキュウカン</t>
    </rPh>
    <rPh sb="462" eb="464">
      <t>コウシン</t>
    </rPh>
    <rPh sb="464" eb="465">
      <t>トウ</t>
    </rPh>
    <rPh sb="466" eb="467">
      <t>オコナ</t>
    </rPh>
    <rPh sb="469" eb="471">
      <t>ヘイセイ</t>
    </rPh>
    <rPh sb="473" eb="475">
      <t>ネンド</t>
    </rPh>
    <rPh sb="482" eb="484">
      <t>ゾウカ</t>
    </rPh>
    <rPh sb="487" eb="489">
      <t>コンゴ</t>
    </rPh>
    <rPh sb="490" eb="493">
      <t>ユウシュウリツ</t>
    </rPh>
    <rPh sb="493" eb="495">
      <t>コウジョウ</t>
    </rPh>
    <rPh sb="495" eb="497">
      <t>ケイカク</t>
    </rPh>
    <rPh sb="498" eb="499">
      <t>モト</t>
    </rPh>
    <rPh sb="500" eb="502">
      <t>チョウサ</t>
    </rPh>
    <rPh sb="503" eb="505">
      <t>コウシン</t>
    </rPh>
    <rPh sb="505" eb="507">
      <t>コウジ</t>
    </rPh>
    <rPh sb="508" eb="51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</si>
</sst>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0.42</c:v>
                </c:pt>
                <c:pt idx="1">
                  <c:v>0.11</c:v>
                </c:pt>
                <c:pt idx="2">
                  <c:v>0.08</c:v>
                </c:pt>
                <c:pt idx="3">
                  <c:v>1.1499999999999999</c:v>
                </c:pt>
                <c:pt idx="4">
                  <c:v>0.99</c:v>
                </c:pt>
              </c:numCache>
            </c:numRef>
          </c:val>
          <c:extLst xmlns:c16r2="http://schemas.microsoft.com/office/drawing/2015/06/chart">
            <c:ext xmlns:c16="http://schemas.microsoft.com/office/drawing/2014/chart" uri="{C3380CC4-5D6E-409C-BE32-E72D297353CC}">
              <c16:uniqueId val="{00000000-E72B-4795-AD70-68F94FFD7DC0}"/>
            </c:ext>
          </c:extLst>
        </c:ser>
        <c:dLbls>
          <c:showLegendKey val="0"/>
          <c:showVal val="0"/>
          <c:showCatName val="0"/>
          <c:showSerName val="0"/>
          <c:showPercent val="0"/>
          <c:showBubbleSize val="0"/>
        </c:dLbls>
        <c:gapWidth val="150"/>
        <c:axId val="67682688"/>
        <c:axId val="676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E72B-4795-AD70-68F94FFD7DC0}"/>
            </c:ext>
          </c:extLst>
        </c:ser>
        <c:dLbls>
          <c:showLegendKey val="0"/>
          <c:showVal val="0"/>
          <c:showCatName val="0"/>
          <c:showSerName val="0"/>
          <c:showPercent val="0"/>
          <c:showBubbleSize val="0"/>
        </c:dLbls>
        <c:marker val="1"/>
        <c:smooth val="0"/>
        <c:axId val="67682688"/>
        <c:axId val="67684608"/>
      </c:lineChart>
      <c:dateAx>
        <c:axId val="67682688"/>
        <c:scaling>
          <c:orientation val="minMax"/>
        </c:scaling>
        <c:delete val="1"/>
        <c:axPos val="b"/>
        <c:numFmt formatCode="ge" sourceLinked="1"/>
        <c:majorTickMark val="none"/>
        <c:minorTickMark val="none"/>
        <c:tickLblPos val="none"/>
        <c:crossAx val="67684608"/>
        <c:crosses val="autoZero"/>
        <c:auto val="1"/>
        <c:lblOffset val="100"/>
        <c:baseTimeUnit val="years"/>
      </c:dateAx>
      <c:valAx>
        <c:axId val="676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49.53</c:v>
                </c:pt>
                <c:pt idx="1">
                  <c:v>48.24</c:v>
                </c:pt>
                <c:pt idx="2">
                  <c:v>50.14</c:v>
                </c:pt>
                <c:pt idx="3">
                  <c:v>55.55</c:v>
                </c:pt>
                <c:pt idx="4">
                  <c:v>84.46</c:v>
                </c:pt>
              </c:numCache>
            </c:numRef>
          </c:val>
          <c:extLst xmlns:c16r2="http://schemas.microsoft.com/office/drawing/2015/06/chart">
            <c:ext xmlns:c16="http://schemas.microsoft.com/office/drawing/2014/chart" uri="{C3380CC4-5D6E-409C-BE32-E72D297353CC}">
              <c16:uniqueId val="{00000000-DBE5-4A69-93F4-600516A8CF3C}"/>
            </c:ext>
          </c:extLst>
        </c:ser>
        <c:dLbls>
          <c:showLegendKey val="0"/>
          <c:showVal val="0"/>
          <c:showCatName val="0"/>
          <c:showSerName val="0"/>
          <c:showPercent val="0"/>
          <c:showBubbleSize val="0"/>
        </c:dLbls>
        <c:gapWidth val="150"/>
        <c:axId val="124735872"/>
        <c:axId val="12473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DBE5-4A69-93F4-600516A8CF3C}"/>
            </c:ext>
          </c:extLst>
        </c:ser>
        <c:dLbls>
          <c:showLegendKey val="0"/>
          <c:showVal val="0"/>
          <c:showCatName val="0"/>
          <c:showSerName val="0"/>
          <c:showPercent val="0"/>
          <c:showBubbleSize val="0"/>
        </c:dLbls>
        <c:marker val="1"/>
        <c:smooth val="0"/>
        <c:axId val="124735872"/>
        <c:axId val="124737792"/>
      </c:lineChart>
      <c:dateAx>
        <c:axId val="124735872"/>
        <c:scaling>
          <c:orientation val="minMax"/>
        </c:scaling>
        <c:delete val="1"/>
        <c:axPos val="b"/>
        <c:numFmt formatCode="ge" sourceLinked="1"/>
        <c:majorTickMark val="none"/>
        <c:minorTickMark val="none"/>
        <c:tickLblPos val="none"/>
        <c:crossAx val="124737792"/>
        <c:crosses val="autoZero"/>
        <c:auto val="1"/>
        <c:lblOffset val="100"/>
        <c:baseTimeUnit val="years"/>
      </c:dateAx>
      <c:valAx>
        <c:axId val="1247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74.790000000000006</c:v>
                </c:pt>
                <c:pt idx="1">
                  <c:v>75.400000000000006</c:v>
                </c:pt>
                <c:pt idx="2">
                  <c:v>72.83</c:v>
                </c:pt>
                <c:pt idx="3">
                  <c:v>70.790000000000006</c:v>
                </c:pt>
                <c:pt idx="4">
                  <c:v>72.22</c:v>
                </c:pt>
              </c:numCache>
            </c:numRef>
          </c:val>
          <c:extLst xmlns:c16r2="http://schemas.microsoft.com/office/drawing/2015/06/chart">
            <c:ext xmlns:c16="http://schemas.microsoft.com/office/drawing/2014/chart" uri="{C3380CC4-5D6E-409C-BE32-E72D297353CC}">
              <c16:uniqueId val="{00000000-C65A-4E9B-97CC-23C076DF8907}"/>
            </c:ext>
          </c:extLst>
        </c:ser>
        <c:dLbls>
          <c:showLegendKey val="0"/>
          <c:showVal val="0"/>
          <c:showCatName val="0"/>
          <c:showSerName val="0"/>
          <c:showPercent val="0"/>
          <c:showBubbleSize val="0"/>
        </c:dLbls>
        <c:gapWidth val="150"/>
        <c:axId val="124769024"/>
        <c:axId val="12477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C65A-4E9B-97CC-23C076DF8907}"/>
            </c:ext>
          </c:extLst>
        </c:ser>
        <c:dLbls>
          <c:showLegendKey val="0"/>
          <c:showVal val="0"/>
          <c:showCatName val="0"/>
          <c:showSerName val="0"/>
          <c:showPercent val="0"/>
          <c:showBubbleSize val="0"/>
        </c:dLbls>
        <c:marker val="1"/>
        <c:smooth val="0"/>
        <c:axId val="124769024"/>
        <c:axId val="124770944"/>
      </c:lineChart>
      <c:dateAx>
        <c:axId val="124769024"/>
        <c:scaling>
          <c:orientation val="minMax"/>
        </c:scaling>
        <c:delete val="1"/>
        <c:axPos val="b"/>
        <c:numFmt formatCode="ge" sourceLinked="1"/>
        <c:majorTickMark val="none"/>
        <c:minorTickMark val="none"/>
        <c:tickLblPos val="none"/>
        <c:crossAx val="124770944"/>
        <c:crosses val="autoZero"/>
        <c:auto val="1"/>
        <c:lblOffset val="100"/>
        <c:baseTimeUnit val="years"/>
      </c:dateAx>
      <c:valAx>
        <c:axId val="1247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104.52</c:v>
                </c:pt>
                <c:pt idx="1">
                  <c:v>106.51</c:v>
                </c:pt>
                <c:pt idx="2">
                  <c:v>112.77</c:v>
                </c:pt>
                <c:pt idx="3">
                  <c:v>119.78</c:v>
                </c:pt>
                <c:pt idx="4">
                  <c:v>105.52</c:v>
                </c:pt>
              </c:numCache>
            </c:numRef>
          </c:val>
          <c:extLst xmlns:c16r2="http://schemas.microsoft.com/office/drawing/2015/06/chart">
            <c:ext xmlns:c16="http://schemas.microsoft.com/office/drawing/2014/chart" uri="{C3380CC4-5D6E-409C-BE32-E72D297353CC}">
              <c16:uniqueId val="{00000000-4A10-43AA-B683-850DE5533925}"/>
            </c:ext>
          </c:extLst>
        </c:ser>
        <c:dLbls>
          <c:showLegendKey val="0"/>
          <c:showVal val="0"/>
          <c:showCatName val="0"/>
          <c:showSerName val="0"/>
          <c:showPercent val="0"/>
          <c:showBubbleSize val="0"/>
        </c:dLbls>
        <c:gapWidth val="150"/>
        <c:axId val="90342144"/>
        <c:axId val="9034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4A10-43AA-B683-850DE5533925}"/>
            </c:ext>
          </c:extLst>
        </c:ser>
        <c:dLbls>
          <c:showLegendKey val="0"/>
          <c:showVal val="0"/>
          <c:showCatName val="0"/>
          <c:showSerName val="0"/>
          <c:showPercent val="0"/>
          <c:showBubbleSize val="0"/>
        </c:dLbls>
        <c:marker val="1"/>
        <c:smooth val="0"/>
        <c:axId val="90342144"/>
        <c:axId val="90344064"/>
      </c:lineChart>
      <c:dateAx>
        <c:axId val="90342144"/>
        <c:scaling>
          <c:orientation val="minMax"/>
        </c:scaling>
        <c:delete val="1"/>
        <c:axPos val="b"/>
        <c:numFmt formatCode="ge" sourceLinked="1"/>
        <c:majorTickMark val="none"/>
        <c:minorTickMark val="none"/>
        <c:tickLblPos val="none"/>
        <c:crossAx val="90344064"/>
        <c:crosses val="autoZero"/>
        <c:auto val="1"/>
        <c:lblOffset val="100"/>
        <c:baseTimeUnit val="years"/>
      </c:dateAx>
      <c:valAx>
        <c:axId val="9034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3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49.24</c:v>
                </c:pt>
                <c:pt idx="1">
                  <c:v>60.5</c:v>
                </c:pt>
                <c:pt idx="2">
                  <c:v>60.69</c:v>
                </c:pt>
                <c:pt idx="3">
                  <c:v>60.68</c:v>
                </c:pt>
                <c:pt idx="4">
                  <c:v>61.46</c:v>
                </c:pt>
              </c:numCache>
            </c:numRef>
          </c:val>
          <c:extLst xmlns:c16r2="http://schemas.microsoft.com/office/drawing/2015/06/chart">
            <c:ext xmlns:c16="http://schemas.microsoft.com/office/drawing/2014/chart" uri="{C3380CC4-5D6E-409C-BE32-E72D297353CC}">
              <c16:uniqueId val="{00000000-05DE-473F-A999-F01387DC3800}"/>
            </c:ext>
          </c:extLst>
        </c:ser>
        <c:dLbls>
          <c:showLegendKey val="0"/>
          <c:showVal val="0"/>
          <c:showCatName val="0"/>
          <c:showSerName val="0"/>
          <c:showPercent val="0"/>
          <c:showBubbleSize val="0"/>
        </c:dLbls>
        <c:gapWidth val="150"/>
        <c:axId val="90371200"/>
        <c:axId val="9037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05DE-473F-A999-F01387DC3800}"/>
            </c:ext>
          </c:extLst>
        </c:ser>
        <c:dLbls>
          <c:showLegendKey val="0"/>
          <c:showVal val="0"/>
          <c:showCatName val="0"/>
          <c:showSerName val="0"/>
          <c:showPercent val="0"/>
          <c:showBubbleSize val="0"/>
        </c:dLbls>
        <c:marker val="1"/>
        <c:smooth val="0"/>
        <c:axId val="90371200"/>
        <c:axId val="90373120"/>
      </c:lineChart>
      <c:dateAx>
        <c:axId val="90371200"/>
        <c:scaling>
          <c:orientation val="minMax"/>
        </c:scaling>
        <c:delete val="1"/>
        <c:axPos val="b"/>
        <c:numFmt formatCode="ge" sourceLinked="1"/>
        <c:majorTickMark val="none"/>
        <c:minorTickMark val="none"/>
        <c:tickLblPos val="none"/>
        <c:crossAx val="90373120"/>
        <c:crosses val="autoZero"/>
        <c:auto val="1"/>
        <c:lblOffset val="100"/>
        <c:baseTimeUnit val="years"/>
      </c:dateAx>
      <c:valAx>
        <c:axId val="903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55.27</c:v>
                </c:pt>
                <c:pt idx="1">
                  <c:v>56.6</c:v>
                </c:pt>
                <c:pt idx="2">
                  <c:v>54.64</c:v>
                </c:pt>
                <c:pt idx="3">
                  <c:v>57.36</c:v>
                </c:pt>
                <c:pt idx="4">
                  <c:v>61.17</c:v>
                </c:pt>
              </c:numCache>
            </c:numRef>
          </c:val>
          <c:extLst xmlns:c16r2="http://schemas.microsoft.com/office/drawing/2015/06/chart">
            <c:ext xmlns:c16="http://schemas.microsoft.com/office/drawing/2014/chart" uri="{C3380CC4-5D6E-409C-BE32-E72D297353CC}">
              <c16:uniqueId val="{00000000-3B43-41C2-83A0-C23B5E0F6BA9}"/>
            </c:ext>
          </c:extLst>
        </c:ser>
        <c:dLbls>
          <c:showLegendKey val="0"/>
          <c:showVal val="0"/>
          <c:showCatName val="0"/>
          <c:showSerName val="0"/>
          <c:showPercent val="0"/>
          <c:showBubbleSize val="0"/>
        </c:dLbls>
        <c:gapWidth val="150"/>
        <c:axId val="124294656"/>
        <c:axId val="12429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3B43-41C2-83A0-C23B5E0F6BA9}"/>
            </c:ext>
          </c:extLst>
        </c:ser>
        <c:dLbls>
          <c:showLegendKey val="0"/>
          <c:showVal val="0"/>
          <c:showCatName val="0"/>
          <c:showSerName val="0"/>
          <c:showPercent val="0"/>
          <c:showBubbleSize val="0"/>
        </c:dLbls>
        <c:marker val="1"/>
        <c:smooth val="0"/>
        <c:axId val="124294656"/>
        <c:axId val="124296576"/>
      </c:lineChart>
      <c:dateAx>
        <c:axId val="124294656"/>
        <c:scaling>
          <c:orientation val="minMax"/>
        </c:scaling>
        <c:delete val="1"/>
        <c:axPos val="b"/>
        <c:numFmt formatCode="ge" sourceLinked="1"/>
        <c:majorTickMark val="none"/>
        <c:minorTickMark val="none"/>
        <c:tickLblPos val="none"/>
        <c:crossAx val="124296576"/>
        <c:crosses val="autoZero"/>
        <c:auto val="1"/>
        <c:lblOffset val="100"/>
        <c:baseTimeUnit val="years"/>
      </c:dateAx>
      <c:valAx>
        <c:axId val="1242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43-481D-881F-E778795C4240}"/>
            </c:ext>
          </c:extLst>
        </c:ser>
        <c:dLbls>
          <c:showLegendKey val="0"/>
          <c:showVal val="0"/>
          <c:showCatName val="0"/>
          <c:showSerName val="0"/>
          <c:showPercent val="0"/>
          <c:showBubbleSize val="0"/>
        </c:dLbls>
        <c:gapWidth val="150"/>
        <c:axId val="124411904"/>
        <c:axId val="1244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9043-481D-881F-E778795C4240}"/>
            </c:ext>
          </c:extLst>
        </c:ser>
        <c:dLbls>
          <c:showLegendKey val="0"/>
          <c:showVal val="0"/>
          <c:showCatName val="0"/>
          <c:showSerName val="0"/>
          <c:showPercent val="0"/>
          <c:showBubbleSize val="0"/>
        </c:dLbls>
        <c:marker val="1"/>
        <c:smooth val="0"/>
        <c:axId val="124411904"/>
        <c:axId val="124413824"/>
      </c:lineChart>
      <c:dateAx>
        <c:axId val="124411904"/>
        <c:scaling>
          <c:orientation val="minMax"/>
        </c:scaling>
        <c:delete val="1"/>
        <c:axPos val="b"/>
        <c:numFmt formatCode="ge" sourceLinked="1"/>
        <c:majorTickMark val="none"/>
        <c:minorTickMark val="none"/>
        <c:tickLblPos val="none"/>
        <c:crossAx val="124413824"/>
        <c:crosses val="autoZero"/>
        <c:auto val="1"/>
        <c:lblOffset val="100"/>
        <c:baseTimeUnit val="years"/>
      </c:dateAx>
      <c:valAx>
        <c:axId val="12441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4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531.73</c:v>
                </c:pt>
                <c:pt idx="1">
                  <c:v>349.72</c:v>
                </c:pt>
                <c:pt idx="2">
                  <c:v>439.19</c:v>
                </c:pt>
                <c:pt idx="3">
                  <c:v>541.70000000000005</c:v>
                </c:pt>
                <c:pt idx="4">
                  <c:v>511.27</c:v>
                </c:pt>
              </c:numCache>
            </c:numRef>
          </c:val>
          <c:extLst xmlns:c16r2="http://schemas.microsoft.com/office/drawing/2015/06/chart">
            <c:ext xmlns:c16="http://schemas.microsoft.com/office/drawing/2014/chart" uri="{C3380CC4-5D6E-409C-BE32-E72D297353CC}">
              <c16:uniqueId val="{00000000-E06A-455C-B281-5D88B08B35CE}"/>
            </c:ext>
          </c:extLst>
        </c:ser>
        <c:dLbls>
          <c:showLegendKey val="0"/>
          <c:showVal val="0"/>
          <c:showCatName val="0"/>
          <c:showSerName val="0"/>
          <c:showPercent val="0"/>
          <c:showBubbleSize val="0"/>
        </c:dLbls>
        <c:gapWidth val="150"/>
        <c:axId val="124445056"/>
        <c:axId val="1244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E06A-455C-B281-5D88B08B35CE}"/>
            </c:ext>
          </c:extLst>
        </c:ser>
        <c:dLbls>
          <c:showLegendKey val="0"/>
          <c:showVal val="0"/>
          <c:showCatName val="0"/>
          <c:showSerName val="0"/>
          <c:showPercent val="0"/>
          <c:showBubbleSize val="0"/>
        </c:dLbls>
        <c:marker val="1"/>
        <c:smooth val="0"/>
        <c:axId val="124445056"/>
        <c:axId val="124446976"/>
      </c:lineChart>
      <c:dateAx>
        <c:axId val="124445056"/>
        <c:scaling>
          <c:orientation val="minMax"/>
        </c:scaling>
        <c:delete val="1"/>
        <c:axPos val="b"/>
        <c:numFmt formatCode="ge" sourceLinked="1"/>
        <c:majorTickMark val="none"/>
        <c:minorTickMark val="none"/>
        <c:tickLblPos val="none"/>
        <c:crossAx val="124446976"/>
        <c:crosses val="autoZero"/>
        <c:auto val="1"/>
        <c:lblOffset val="100"/>
        <c:baseTimeUnit val="years"/>
      </c:dateAx>
      <c:valAx>
        <c:axId val="12444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4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123.96</c:v>
                </c:pt>
                <c:pt idx="1">
                  <c:v>121.46</c:v>
                </c:pt>
                <c:pt idx="2">
                  <c:v>138.08000000000001</c:v>
                </c:pt>
                <c:pt idx="3">
                  <c:v>150.22</c:v>
                </c:pt>
                <c:pt idx="4">
                  <c:v>155.37</c:v>
                </c:pt>
              </c:numCache>
            </c:numRef>
          </c:val>
          <c:extLst xmlns:c16r2="http://schemas.microsoft.com/office/drawing/2015/06/chart">
            <c:ext xmlns:c16="http://schemas.microsoft.com/office/drawing/2014/chart" uri="{C3380CC4-5D6E-409C-BE32-E72D297353CC}">
              <c16:uniqueId val="{00000000-158C-4B77-9538-31996AD05D55}"/>
            </c:ext>
          </c:extLst>
        </c:ser>
        <c:dLbls>
          <c:showLegendKey val="0"/>
          <c:showVal val="0"/>
          <c:showCatName val="0"/>
          <c:showSerName val="0"/>
          <c:showPercent val="0"/>
          <c:showBubbleSize val="0"/>
        </c:dLbls>
        <c:gapWidth val="150"/>
        <c:axId val="124464128"/>
        <c:axId val="12449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158C-4B77-9538-31996AD05D55}"/>
            </c:ext>
          </c:extLst>
        </c:ser>
        <c:dLbls>
          <c:showLegendKey val="0"/>
          <c:showVal val="0"/>
          <c:showCatName val="0"/>
          <c:showSerName val="0"/>
          <c:showPercent val="0"/>
          <c:showBubbleSize val="0"/>
        </c:dLbls>
        <c:marker val="1"/>
        <c:smooth val="0"/>
        <c:axId val="124464128"/>
        <c:axId val="124494976"/>
      </c:lineChart>
      <c:dateAx>
        <c:axId val="124464128"/>
        <c:scaling>
          <c:orientation val="minMax"/>
        </c:scaling>
        <c:delete val="1"/>
        <c:axPos val="b"/>
        <c:numFmt formatCode="ge" sourceLinked="1"/>
        <c:majorTickMark val="none"/>
        <c:minorTickMark val="none"/>
        <c:tickLblPos val="none"/>
        <c:crossAx val="124494976"/>
        <c:crosses val="autoZero"/>
        <c:auto val="1"/>
        <c:lblOffset val="100"/>
        <c:baseTimeUnit val="years"/>
      </c:dateAx>
      <c:valAx>
        <c:axId val="12449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4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99.84</c:v>
                </c:pt>
                <c:pt idx="1">
                  <c:v>96.58</c:v>
                </c:pt>
                <c:pt idx="2">
                  <c:v>106.73</c:v>
                </c:pt>
                <c:pt idx="3">
                  <c:v>101.98</c:v>
                </c:pt>
                <c:pt idx="4">
                  <c:v>100.86</c:v>
                </c:pt>
              </c:numCache>
            </c:numRef>
          </c:val>
          <c:extLst xmlns:c16r2="http://schemas.microsoft.com/office/drawing/2015/06/chart">
            <c:ext xmlns:c16="http://schemas.microsoft.com/office/drawing/2014/chart" uri="{C3380CC4-5D6E-409C-BE32-E72D297353CC}">
              <c16:uniqueId val="{00000000-3C42-4E06-8A63-B4DF287E9F4F}"/>
            </c:ext>
          </c:extLst>
        </c:ser>
        <c:dLbls>
          <c:showLegendKey val="0"/>
          <c:showVal val="0"/>
          <c:showCatName val="0"/>
          <c:showSerName val="0"/>
          <c:showPercent val="0"/>
          <c:showBubbleSize val="0"/>
        </c:dLbls>
        <c:gapWidth val="150"/>
        <c:axId val="124517760"/>
        <c:axId val="12452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3C42-4E06-8A63-B4DF287E9F4F}"/>
            </c:ext>
          </c:extLst>
        </c:ser>
        <c:dLbls>
          <c:showLegendKey val="0"/>
          <c:showVal val="0"/>
          <c:showCatName val="0"/>
          <c:showSerName val="0"/>
          <c:showPercent val="0"/>
          <c:showBubbleSize val="0"/>
        </c:dLbls>
        <c:marker val="1"/>
        <c:smooth val="0"/>
        <c:axId val="124517760"/>
        <c:axId val="124524032"/>
      </c:lineChart>
      <c:dateAx>
        <c:axId val="124517760"/>
        <c:scaling>
          <c:orientation val="minMax"/>
        </c:scaling>
        <c:delete val="1"/>
        <c:axPos val="b"/>
        <c:numFmt formatCode="ge" sourceLinked="1"/>
        <c:majorTickMark val="none"/>
        <c:minorTickMark val="none"/>
        <c:tickLblPos val="none"/>
        <c:crossAx val="124524032"/>
        <c:crosses val="autoZero"/>
        <c:auto val="1"/>
        <c:lblOffset val="100"/>
        <c:baseTimeUnit val="years"/>
      </c:dateAx>
      <c:valAx>
        <c:axId val="1245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257.95999999999998</c:v>
                </c:pt>
                <c:pt idx="1">
                  <c:v>267.52999999999997</c:v>
                </c:pt>
                <c:pt idx="2">
                  <c:v>241.96</c:v>
                </c:pt>
                <c:pt idx="3">
                  <c:v>253.16</c:v>
                </c:pt>
                <c:pt idx="4">
                  <c:v>258.85000000000002</c:v>
                </c:pt>
              </c:numCache>
            </c:numRef>
          </c:val>
          <c:extLst xmlns:c16r2="http://schemas.microsoft.com/office/drawing/2015/06/chart">
            <c:ext xmlns:c16="http://schemas.microsoft.com/office/drawing/2014/chart" uri="{C3380CC4-5D6E-409C-BE32-E72D297353CC}">
              <c16:uniqueId val="{00000000-FCA7-4683-A48D-C30102642DD1}"/>
            </c:ext>
          </c:extLst>
        </c:ser>
        <c:dLbls>
          <c:showLegendKey val="0"/>
          <c:showVal val="0"/>
          <c:showCatName val="0"/>
          <c:showSerName val="0"/>
          <c:showPercent val="0"/>
          <c:showBubbleSize val="0"/>
        </c:dLbls>
        <c:gapWidth val="150"/>
        <c:axId val="124555264"/>
        <c:axId val="1245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FCA7-4683-A48D-C30102642DD1}"/>
            </c:ext>
          </c:extLst>
        </c:ser>
        <c:dLbls>
          <c:showLegendKey val="0"/>
          <c:showVal val="0"/>
          <c:showCatName val="0"/>
          <c:showSerName val="0"/>
          <c:showPercent val="0"/>
          <c:showBubbleSize val="0"/>
        </c:dLbls>
        <c:marker val="1"/>
        <c:smooth val="0"/>
        <c:axId val="124555264"/>
        <c:axId val="124557184"/>
      </c:lineChart>
      <c:dateAx>
        <c:axId val="124555264"/>
        <c:scaling>
          <c:orientation val="minMax"/>
        </c:scaling>
        <c:delete val="1"/>
        <c:axPos val="b"/>
        <c:numFmt formatCode="ge" sourceLinked="1"/>
        <c:majorTickMark val="none"/>
        <c:minorTickMark val="none"/>
        <c:tickLblPos val="none"/>
        <c:crossAx val="124557184"/>
        <c:crosses val="autoZero"/>
        <c:auto val="1"/>
        <c:lblOffset val="100"/>
        <c:baseTimeUnit val="years"/>
      </c:dateAx>
      <c:valAx>
        <c:axId val="1245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白石市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34718</v>
      </c>
      <c r="AM8" s="59"/>
      <c r="AN8" s="59"/>
      <c r="AO8" s="59"/>
      <c r="AP8" s="59"/>
      <c r="AQ8" s="59"/>
      <c r="AR8" s="59"/>
      <c r="AS8" s="59"/>
      <c r="AT8" s="50">
        <f>データ!$S$6</f>
        <v>286.48</v>
      </c>
      <c r="AU8" s="51"/>
      <c r="AV8" s="51"/>
      <c r="AW8" s="51"/>
      <c r="AX8" s="51"/>
      <c r="AY8" s="51"/>
      <c r="AZ8" s="51"/>
      <c r="BA8" s="51"/>
      <c r="BB8" s="52">
        <f>データ!$T$6</f>
        <v>121.19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68.78</v>
      </c>
      <c r="J10" s="51"/>
      <c r="K10" s="51"/>
      <c r="L10" s="51"/>
      <c r="M10" s="51"/>
      <c r="N10" s="51"/>
      <c r="O10" s="62"/>
      <c r="P10" s="52">
        <f>データ!$P$6</f>
        <v>95.03</v>
      </c>
      <c r="Q10" s="52"/>
      <c r="R10" s="52"/>
      <c r="S10" s="52"/>
      <c r="T10" s="52"/>
      <c r="U10" s="52"/>
      <c r="V10" s="52"/>
      <c r="W10" s="59">
        <f>データ!$Q$6</f>
        <v>4104</v>
      </c>
      <c r="X10" s="59"/>
      <c r="Y10" s="59"/>
      <c r="Z10" s="59"/>
      <c r="AA10" s="59"/>
      <c r="AB10" s="59"/>
      <c r="AC10" s="59"/>
      <c r="AD10" s="2"/>
      <c r="AE10" s="2"/>
      <c r="AF10" s="2"/>
      <c r="AG10" s="2"/>
      <c r="AH10" s="4"/>
      <c r="AI10" s="4"/>
      <c r="AJ10" s="4"/>
      <c r="AK10" s="4"/>
      <c r="AL10" s="59">
        <f>データ!$U$6</f>
        <v>32827</v>
      </c>
      <c r="AM10" s="59"/>
      <c r="AN10" s="59"/>
      <c r="AO10" s="59"/>
      <c r="AP10" s="59"/>
      <c r="AQ10" s="59"/>
      <c r="AR10" s="59"/>
      <c r="AS10" s="59"/>
      <c r="AT10" s="50">
        <f>データ!$V$6</f>
        <v>50.32</v>
      </c>
      <c r="AU10" s="51"/>
      <c r="AV10" s="51"/>
      <c r="AW10" s="51"/>
      <c r="AX10" s="51"/>
      <c r="AY10" s="51"/>
      <c r="AZ10" s="51"/>
      <c r="BA10" s="51"/>
      <c r="BB10" s="52">
        <f>データ!$W$6</f>
        <v>652.36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ajnFi5dKDO0uaUEhlQLy0oP/j5JULNrynTck5SAbDY7qf1ycuY/0zYszhB6mg/PQYEgs+COR5+gu5c26cxC/A==" saltValue="06z6/lUpu+s7tKftD/+Y2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42064</v>
      </c>
      <c r="D6" s="33">
        <f t="shared" si="3"/>
        <v>46</v>
      </c>
      <c r="E6" s="33">
        <f t="shared" si="3"/>
        <v>1</v>
      </c>
      <c r="F6" s="33">
        <f t="shared" si="3"/>
        <v>0</v>
      </c>
      <c r="G6" s="33">
        <f t="shared" si="3"/>
        <v>1</v>
      </c>
      <c r="H6" s="33" t="str">
        <f t="shared" si="3"/>
        <v>宮城県　白石市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68.78</v>
      </c>
      <c r="P6" s="34">
        <f t="shared" si="3"/>
        <v>95.03</v>
      </c>
      <c r="Q6" s="34">
        <f t="shared" si="3"/>
        <v>4104</v>
      </c>
      <c r="R6" s="34">
        <f t="shared" si="3"/>
        <v>34718</v>
      </c>
      <c r="S6" s="34">
        <f t="shared" si="3"/>
        <v>286.48</v>
      </c>
      <c r="T6" s="34">
        <f t="shared" si="3"/>
        <v>121.19</v>
      </c>
      <c r="U6" s="34">
        <f t="shared" si="3"/>
        <v>32827</v>
      </c>
      <c r="V6" s="34">
        <f t="shared" si="3"/>
        <v>50.32</v>
      </c>
      <c r="W6" s="34">
        <f t="shared" si="3"/>
        <v>652.36</v>
      </c>
      <c r="X6" s="35">
        <f>IF(X7="",NA(),X7)</f>
        <v>104.52</v>
      </c>
      <c r="Y6" s="35">
        <f t="shared" ref="Y6:AG6" si="4">IF(Y7="",NA(),Y7)</f>
        <v>106.51</v>
      </c>
      <c r="Z6" s="35">
        <f t="shared" si="4"/>
        <v>112.77</v>
      </c>
      <c r="AA6" s="35">
        <f t="shared" si="4"/>
        <v>119.78</v>
      </c>
      <c r="AB6" s="35">
        <f t="shared" si="4"/>
        <v>105.52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531.73</v>
      </c>
      <c r="AU6" s="35">
        <f t="shared" ref="AU6:BC6" si="6">IF(AU7="",NA(),AU7)</f>
        <v>349.72</v>
      </c>
      <c r="AV6" s="35">
        <f t="shared" si="6"/>
        <v>439.19</v>
      </c>
      <c r="AW6" s="35">
        <f t="shared" si="6"/>
        <v>541.70000000000005</v>
      </c>
      <c r="AX6" s="35">
        <f t="shared" si="6"/>
        <v>511.27</v>
      </c>
      <c r="AY6" s="35">
        <f t="shared" si="6"/>
        <v>909.68</v>
      </c>
      <c r="AZ6" s="35">
        <f t="shared" si="6"/>
        <v>382.09</v>
      </c>
      <c r="BA6" s="35">
        <f t="shared" si="6"/>
        <v>371.31</v>
      </c>
      <c r="BB6" s="35">
        <f t="shared" si="6"/>
        <v>377.63</v>
      </c>
      <c r="BC6" s="35">
        <f t="shared" si="6"/>
        <v>357.34</v>
      </c>
      <c r="BD6" s="34" t="str">
        <f>IF(BD7="","",IF(BD7="-","【-】","【"&amp;SUBSTITUTE(TEXT(BD7,"#,##0.00"),"-","△")&amp;"】"))</f>
        <v>【264.34】</v>
      </c>
      <c r="BE6" s="35">
        <f>IF(BE7="",NA(),BE7)</f>
        <v>123.96</v>
      </c>
      <c r="BF6" s="35">
        <f t="shared" ref="BF6:BN6" si="7">IF(BF7="",NA(),BF7)</f>
        <v>121.46</v>
      </c>
      <c r="BG6" s="35">
        <f t="shared" si="7"/>
        <v>138.08000000000001</v>
      </c>
      <c r="BH6" s="35">
        <f t="shared" si="7"/>
        <v>150.22</v>
      </c>
      <c r="BI6" s="35">
        <f t="shared" si="7"/>
        <v>155.37</v>
      </c>
      <c r="BJ6" s="35">
        <f t="shared" si="7"/>
        <v>382.65</v>
      </c>
      <c r="BK6" s="35">
        <f t="shared" si="7"/>
        <v>385.06</v>
      </c>
      <c r="BL6" s="35">
        <f t="shared" si="7"/>
        <v>373.09</v>
      </c>
      <c r="BM6" s="35">
        <f t="shared" si="7"/>
        <v>364.71</v>
      </c>
      <c r="BN6" s="35">
        <f t="shared" si="7"/>
        <v>373.69</v>
      </c>
      <c r="BO6" s="34" t="str">
        <f>IF(BO7="","",IF(BO7="-","【-】","【"&amp;SUBSTITUTE(TEXT(BO7,"#,##0.00"),"-","△")&amp;"】"))</f>
        <v>【274.27】</v>
      </c>
      <c r="BP6" s="35">
        <f>IF(BP7="",NA(),BP7)</f>
        <v>99.84</v>
      </c>
      <c r="BQ6" s="35">
        <f t="shared" ref="BQ6:BY6" si="8">IF(BQ7="",NA(),BQ7)</f>
        <v>96.58</v>
      </c>
      <c r="BR6" s="35">
        <f t="shared" si="8"/>
        <v>106.73</v>
      </c>
      <c r="BS6" s="35">
        <f t="shared" si="8"/>
        <v>101.98</v>
      </c>
      <c r="BT6" s="35">
        <f t="shared" si="8"/>
        <v>100.86</v>
      </c>
      <c r="BU6" s="35">
        <f t="shared" si="8"/>
        <v>96.1</v>
      </c>
      <c r="BV6" s="35">
        <f t="shared" si="8"/>
        <v>99.07</v>
      </c>
      <c r="BW6" s="35">
        <f t="shared" si="8"/>
        <v>99.99</v>
      </c>
      <c r="BX6" s="35">
        <f t="shared" si="8"/>
        <v>100.65</v>
      </c>
      <c r="BY6" s="35">
        <f t="shared" si="8"/>
        <v>99.87</v>
      </c>
      <c r="BZ6" s="34" t="str">
        <f>IF(BZ7="","",IF(BZ7="-","【-】","【"&amp;SUBSTITUTE(TEXT(BZ7,"#,##0.00"),"-","△")&amp;"】"))</f>
        <v>【104.36】</v>
      </c>
      <c r="CA6" s="35">
        <f>IF(CA7="",NA(),CA7)</f>
        <v>257.95999999999998</v>
      </c>
      <c r="CB6" s="35">
        <f t="shared" ref="CB6:CJ6" si="9">IF(CB7="",NA(),CB7)</f>
        <v>267.52999999999997</v>
      </c>
      <c r="CC6" s="35">
        <f t="shared" si="9"/>
        <v>241.96</v>
      </c>
      <c r="CD6" s="35">
        <f t="shared" si="9"/>
        <v>253.16</v>
      </c>
      <c r="CE6" s="35">
        <f t="shared" si="9"/>
        <v>258.85000000000002</v>
      </c>
      <c r="CF6" s="35">
        <f t="shared" si="9"/>
        <v>178.39</v>
      </c>
      <c r="CG6" s="35">
        <f t="shared" si="9"/>
        <v>173.03</v>
      </c>
      <c r="CH6" s="35">
        <f t="shared" si="9"/>
        <v>171.15</v>
      </c>
      <c r="CI6" s="35">
        <f t="shared" si="9"/>
        <v>170.19</v>
      </c>
      <c r="CJ6" s="35">
        <f t="shared" si="9"/>
        <v>171.81</v>
      </c>
      <c r="CK6" s="34" t="str">
        <f>IF(CK7="","",IF(CK7="-","【-】","【"&amp;SUBSTITUTE(TEXT(CK7,"#,##0.00"),"-","△")&amp;"】"))</f>
        <v>【165.71】</v>
      </c>
      <c r="CL6" s="35">
        <f>IF(CL7="",NA(),CL7)</f>
        <v>49.53</v>
      </c>
      <c r="CM6" s="35">
        <f t="shared" ref="CM6:CU6" si="10">IF(CM7="",NA(),CM7)</f>
        <v>48.24</v>
      </c>
      <c r="CN6" s="35">
        <f t="shared" si="10"/>
        <v>50.14</v>
      </c>
      <c r="CO6" s="35">
        <f t="shared" si="10"/>
        <v>55.55</v>
      </c>
      <c r="CP6" s="35">
        <f t="shared" si="10"/>
        <v>84.46</v>
      </c>
      <c r="CQ6" s="35">
        <f t="shared" si="10"/>
        <v>59.23</v>
      </c>
      <c r="CR6" s="35">
        <f t="shared" si="10"/>
        <v>58.58</v>
      </c>
      <c r="CS6" s="35">
        <f t="shared" si="10"/>
        <v>58.53</v>
      </c>
      <c r="CT6" s="35">
        <f t="shared" si="10"/>
        <v>59.01</v>
      </c>
      <c r="CU6" s="35">
        <f t="shared" si="10"/>
        <v>60.03</v>
      </c>
      <c r="CV6" s="34" t="str">
        <f>IF(CV7="","",IF(CV7="-","【-】","【"&amp;SUBSTITUTE(TEXT(CV7,"#,##0.00"),"-","△")&amp;"】"))</f>
        <v>【60.41】</v>
      </c>
      <c r="CW6" s="35">
        <f>IF(CW7="",NA(),CW7)</f>
        <v>74.790000000000006</v>
      </c>
      <c r="CX6" s="35">
        <f t="shared" ref="CX6:DF6" si="11">IF(CX7="",NA(),CX7)</f>
        <v>75.400000000000006</v>
      </c>
      <c r="CY6" s="35">
        <f t="shared" si="11"/>
        <v>72.83</v>
      </c>
      <c r="CZ6" s="35">
        <f t="shared" si="11"/>
        <v>70.790000000000006</v>
      </c>
      <c r="DA6" s="35">
        <f t="shared" si="11"/>
        <v>72.22</v>
      </c>
      <c r="DB6" s="35">
        <f t="shared" si="11"/>
        <v>85.53</v>
      </c>
      <c r="DC6" s="35">
        <f t="shared" si="11"/>
        <v>85.23</v>
      </c>
      <c r="DD6" s="35">
        <f t="shared" si="11"/>
        <v>85.26</v>
      </c>
      <c r="DE6" s="35">
        <f t="shared" si="11"/>
        <v>85.37</v>
      </c>
      <c r="DF6" s="35">
        <f t="shared" si="11"/>
        <v>84.81</v>
      </c>
      <c r="DG6" s="34" t="str">
        <f>IF(DG7="","",IF(DG7="-","【-】","【"&amp;SUBSTITUTE(TEXT(DG7,"#,##0.00"),"-","△")&amp;"】"))</f>
        <v>【89.93】</v>
      </c>
      <c r="DH6" s="35">
        <f>IF(DH7="",NA(),DH7)</f>
        <v>49.24</v>
      </c>
      <c r="DI6" s="35">
        <f t="shared" ref="DI6:DQ6" si="12">IF(DI7="",NA(),DI7)</f>
        <v>60.5</v>
      </c>
      <c r="DJ6" s="35">
        <f t="shared" si="12"/>
        <v>60.69</v>
      </c>
      <c r="DK6" s="35">
        <f t="shared" si="12"/>
        <v>60.68</v>
      </c>
      <c r="DL6" s="35">
        <f t="shared" si="12"/>
        <v>61.46</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55.27</v>
      </c>
      <c r="DT6" s="35">
        <f t="shared" ref="DT6:EB6" si="13">IF(DT7="",NA(),DT7)</f>
        <v>56.6</v>
      </c>
      <c r="DU6" s="35">
        <f t="shared" si="13"/>
        <v>54.64</v>
      </c>
      <c r="DV6" s="35">
        <f t="shared" si="13"/>
        <v>57.36</v>
      </c>
      <c r="DW6" s="35">
        <f t="shared" si="13"/>
        <v>61.17</v>
      </c>
      <c r="DX6" s="35">
        <f t="shared" si="13"/>
        <v>8.39</v>
      </c>
      <c r="DY6" s="35">
        <f t="shared" si="13"/>
        <v>10.09</v>
      </c>
      <c r="DZ6" s="35">
        <f t="shared" si="13"/>
        <v>10.54</v>
      </c>
      <c r="EA6" s="35">
        <f t="shared" si="13"/>
        <v>12.03</v>
      </c>
      <c r="EB6" s="35">
        <f t="shared" si="13"/>
        <v>12.19</v>
      </c>
      <c r="EC6" s="34" t="str">
        <f>IF(EC7="","",IF(EC7="-","【-】","【"&amp;SUBSTITUTE(TEXT(EC7,"#,##0.00"),"-","△")&amp;"】"))</f>
        <v>【15.89】</v>
      </c>
      <c r="ED6" s="35">
        <f>IF(ED7="",NA(),ED7)</f>
        <v>0.42</v>
      </c>
      <c r="EE6" s="35">
        <f t="shared" ref="EE6:EM6" si="14">IF(EE7="",NA(),EE7)</f>
        <v>0.11</v>
      </c>
      <c r="EF6" s="35">
        <f t="shared" si="14"/>
        <v>0.08</v>
      </c>
      <c r="EG6" s="35">
        <f t="shared" si="14"/>
        <v>1.1499999999999999</v>
      </c>
      <c r="EH6" s="35">
        <f t="shared" si="14"/>
        <v>0.99</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42064</v>
      </c>
      <c r="D7" s="37">
        <v>46</v>
      </c>
      <c r="E7" s="37">
        <v>1</v>
      </c>
      <c r="F7" s="37">
        <v>0</v>
      </c>
      <c r="G7" s="37">
        <v>1</v>
      </c>
      <c r="H7" s="37" t="s">
        <v>105</v>
      </c>
      <c r="I7" s="37" t="s">
        <v>106</v>
      </c>
      <c r="J7" s="37" t="s">
        <v>107</v>
      </c>
      <c r="K7" s="37" t="s">
        <v>108</v>
      </c>
      <c r="L7" s="37" t="s">
        <v>109</v>
      </c>
      <c r="M7" s="37" t="s">
        <v>110</v>
      </c>
      <c r="N7" s="38" t="s">
        <v>111</v>
      </c>
      <c r="O7" s="38">
        <v>68.78</v>
      </c>
      <c r="P7" s="38">
        <v>95.03</v>
      </c>
      <c r="Q7" s="38">
        <v>4104</v>
      </c>
      <c r="R7" s="38">
        <v>34718</v>
      </c>
      <c r="S7" s="38">
        <v>286.48</v>
      </c>
      <c r="T7" s="38">
        <v>121.19</v>
      </c>
      <c r="U7" s="38">
        <v>32827</v>
      </c>
      <c r="V7" s="38">
        <v>50.32</v>
      </c>
      <c r="W7" s="38">
        <v>652.36</v>
      </c>
      <c r="X7" s="38">
        <v>104.52</v>
      </c>
      <c r="Y7" s="38">
        <v>106.51</v>
      </c>
      <c r="Z7" s="38">
        <v>112.77</v>
      </c>
      <c r="AA7" s="38">
        <v>119.78</v>
      </c>
      <c r="AB7" s="38">
        <v>105.52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531.73</v>
      </c>
      <c r="AU7" s="38">
        <v>349.72</v>
      </c>
      <c r="AV7" s="38">
        <v>439.19</v>
      </c>
      <c r="AW7" s="38">
        <v>541.70000000000005</v>
      </c>
      <c r="AX7" s="38">
        <v>511.27</v>
      </c>
      <c r="AY7" s="38">
        <v>909.68</v>
      </c>
      <c r="AZ7" s="38">
        <v>382.09</v>
      </c>
      <c r="BA7" s="38">
        <v>371.31</v>
      </c>
      <c r="BB7" s="38">
        <v>377.63</v>
      </c>
      <c r="BC7" s="38">
        <v>357.34</v>
      </c>
      <c r="BD7" s="38">
        <v>264.33999999999997</v>
      </c>
      <c r="BE7" s="38">
        <v>123.96</v>
      </c>
      <c r="BF7" s="38">
        <v>121.46</v>
      </c>
      <c r="BG7" s="38">
        <v>138.08000000000001</v>
      </c>
      <c r="BH7" s="38">
        <v>150.22</v>
      </c>
      <c r="BI7" s="38">
        <v>155.37</v>
      </c>
      <c r="BJ7" s="38">
        <v>382.65</v>
      </c>
      <c r="BK7" s="38">
        <v>385.06</v>
      </c>
      <c r="BL7" s="38">
        <v>373.09</v>
      </c>
      <c r="BM7" s="38">
        <v>364.71</v>
      </c>
      <c r="BN7" s="38">
        <v>373.69</v>
      </c>
      <c r="BO7" s="38">
        <v>274.27</v>
      </c>
      <c r="BP7" s="38">
        <v>99.84</v>
      </c>
      <c r="BQ7" s="38">
        <v>96.58</v>
      </c>
      <c r="BR7" s="38">
        <v>106.73</v>
      </c>
      <c r="BS7" s="38">
        <v>101.98</v>
      </c>
      <c r="BT7" s="38">
        <v>100.86</v>
      </c>
      <c r="BU7" s="38">
        <v>96.1</v>
      </c>
      <c r="BV7" s="38">
        <v>99.07</v>
      </c>
      <c r="BW7" s="38">
        <v>99.99</v>
      </c>
      <c r="BX7" s="38">
        <v>100.65</v>
      </c>
      <c r="BY7" s="38">
        <v>99.87</v>
      </c>
      <c r="BZ7" s="38">
        <v>104.36</v>
      </c>
      <c r="CA7" s="38">
        <v>257.95999999999998</v>
      </c>
      <c r="CB7" s="38">
        <v>267.52999999999997</v>
      </c>
      <c r="CC7" s="38">
        <v>241.96</v>
      </c>
      <c r="CD7" s="38">
        <v>253.16</v>
      </c>
      <c r="CE7" s="38">
        <v>258.85000000000002</v>
      </c>
      <c r="CF7" s="38">
        <v>178.39</v>
      </c>
      <c r="CG7" s="38">
        <v>173.03</v>
      </c>
      <c r="CH7" s="38">
        <v>171.15</v>
      </c>
      <c r="CI7" s="38">
        <v>170.19</v>
      </c>
      <c r="CJ7" s="38">
        <v>171.81</v>
      </c>
      <c r="CK7" s="38">
        <v>165.71</v>
      </c>
      <c r="CL7" s="38">
        <v>49.53</v>
      </c>
      <c r="CM7" s="38">
        <v>48.24</v>
      </c>
      <c r="CN7" s="38">
        <v>50.14</v>
      </c>
      <c r="CO7" s="38">
        <v>55.55</v>
      </c>
      <c r="CP7" s="38">
        <v>84.46</v>
      </c>
      <c r="CQ7" s="38">
        <v>59.23</v>
      </c>
      <c r="CR7" s="38">
        <v>58.58</v>
      </c>
      <c r="CS7" s="38">
        <v>58.53</v>
      </c>
      <c r="CT7" s="38">
        <v>59.01</v>
      </c>
      <c r="CU7" s="38">
        <v>60.03</v>
      </c>
      <c r="CV7" s="38">
        <v>60.41</v>
      </c>
      <c r="CW7" s="38">
        <v>74.790000000000006</v>
      </c>
      <c r="CX7" s="38">
        <v>75.400000000000006</v>
      </c>
      <c r="CY7" s="38">
        <v>72.83</v>
      </c>
      <c r="CZ7" s="38">
        <v>70.790000000000006</v>
      </c>
      <c r="DA7" s="38">
        <v>72.22</v>
      </c>
      <c r="DB7" s="38">
        <v>85.53</v>
      </c>
      <c r="DC7" s="38">
        <v>85.23</v>
      </c>
      <c r="DD7" s="38">
        <v>85.26</v>
      </c>
      <c r="DE7" s="38">
        <v>85.37</v>
      </c>
      <c r="DF7" s="38">
        <v>84.81</v>
      </c>
      <c r="DG7" s="38">
        <v>89.93</v>
      </c>
      <c r="DH7" s="38">
        <v>49.24</v>
      </c>
      <c r="DI7" s="38">
        <v>60.5</v>
      </c>
      <c r="DJ7" s="38">
        <v>60.69</v>
      </c>
      <c r="DK7" s="38">
        <v>60.68</v>
      </c>
      <c r="DL7" s="38">
        <v>61.46</v>
      </c>
      <c r="DM7" s="38">
        <v>37.340000000000003</v>
      </c>
      <c r="DN7" s="38">
        <v>44.31</v>
      </c>
      <c r="DO7" s="38">
        <v>45.75</v>
      </c>
      <c r="DP7" s="38">
        <v>46.9</v>
      </c>
      <c r="DQ7" s="38">
        <v>47.28</v>
      </c>
      <c r="DR7" s="38">
        <v>48.12</v>
      </c>
      <c r="DS7" s="38">
        <v>55.27</v>
      </c>
      <c r="DT7" s="38">
        <v>56.6</v>
      </c>
      <c r="DU7" s="38">
        <v>54.64</v>
      </c>
      <c r="DV7" s="38">
        <v>57.36</v>
      </c>
      <c r="DW7" s="38">
        <v>61.17</v>
      </c>
      <c r="DX7" s="38">
        <v>8.39</v>
      </c>
      <c r="DY7" s="38">
        <v>10.09</v>
      </c>
      <c r="DZ7" s="38">
        <v>10.54</v>
      </c>
      <c r="EA7" s="38">
        <v>12.03</v>
      </c>
      <c r="EB7" s="38">
        <v>12.19</v>
      </c>
      <c r="EC7" s="38">
        <v>15.89</v>
      </c>
      <c r="ED7" s="38">
        <v>0.42</v>
      </c>
      <c r="EE7" s="38">
        <v>0.11</v>
      </c>
      <c r="EF7" s="38">
        <v>0.08</v>
      </c>
      <c r="EG7" s="38">
        <v>1.1499999999999999</v>
      </c>
      <c r="EH7" s="38">
        <v>0.99</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2019-02-05T01:04:31Z</cp:lastPrinted>
  <dcterms:created xsi:type="dcterms:W3CDTF">2018-12-03T08:26:12Z</dcterms:created>
  <dcterms:modified xsi:type="dcterms:W3CDTF">2019-02-05T01:04:39Z</dcterms:modified>
  <cp:category/>
</cp:coreProperties>
</file>