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ymPVF98LvJbm1t7a3tySl7SwJeBt/+6Dd+fsovtENkYQBNiXzW0S6a/uViWrsWmkFGTX9nbZ+9lUCBrzTOC/g==" workbookSaltValue="9SWUVOUnP+KZkCO4nF708A==" workbookSpinCount="100000" lockStructure="1"/>
  <bookViews>
    <workbookView xWindow="0" yWindow="0" windowWidth="20730" windowHeight="1176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BX32" i="4"/>
  <c r="MH78" i="4"/>
  <c r="IZ54" i="4"/>
  <c r="IZ32" i="4"/>
  <c r="HM78" i="4"/>
  <c r="FL54" i="4"/>
  <c r="FL32" i="4"/>
  <c r="CS78" i="4"/>
  <c r="BX54" i="4"/>
  <c r="C11" i="5"/>
  <c r="D11" i="5"/>
  <c r="E11" i="5"/>
  <c r="B11" i="5"/>
  <c r="KC78" i="4" l="1"/>
  <c r="HG54" i="4"/>
  <c r="HG32" i="4"/>
  <c r="KU32" i="4"/>
  <c r="FH78" i="4"/>
  <c r="DS54" i="4"/>
  <c r="DS32" i="4"/>
  <c r="AN78" i="4"/>
  <c r="AE54" i="4"/>
  <c r="AE32" i="4"/>
  <c r="KU54" i="4"/>
  <c r="KF54" i="4"/>
  <c r="KF32" i="4"/>
  <c r="P54" i="4"/>
  <c r="JJ78" i="4"/>
  <c r="GR54" i="4"/>
  <c r="GR32" i="4"/>
  <c r="EO78" i="4"/>
  <c r="DD54" i="4"/>
  <c r="DD32" i="4"/>
  <c r="P32" i="4"/>
  <c r="U78" i="4"/>
  <c r="BZ78" i="4"/>
  <c r="BI54" i="4"/>
  <c r="BI32" i="4"/>
  <c r="LY54" i="4"/>
  <c r="LY32" i="4"/>
  <c r="EW32" i="4"/>
  <c r="LO78" i="4"/>
  <c r="IK54" i="4"/>
  <c r="IK32" i="4"/>
  <c r="EW54" i="4"/>
  <c r="GT78" i="4"/>
  <c r="GA78" i="4"/>
  <c r="EH54" i="4"/>
  <c r="EH32" i="4"/>
  <c r="BG78" i="4"/>
  <c r="AT54" i="4"/>
  <c r="AT32" i="4"/>
  <c r="HV54" i="4"/>
  <c r="LJ54" i="4"/>
  <c r="LJ32" i="4"/>
  <c r="KV78" i="4"/>
  <c r="HV32" i="4"/>
</calcChain>
</file>

<file path=xl/sharedStrings.xml><?xml version="1.0" encoding="utf-8"?>
<sst xmlns="http://schemas.openxmlformats.org/spreadsheetml/2006/main" count="287" uniqueCount="158">
  <si>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</si>
  <si>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</si>
  <si>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</si>
  <si>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</si>
  <si>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</si>
  <si>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</si>
  <si>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</si>
  <si>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</si>
  <si>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</si>
  <si>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</si>
  <si>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</si>
  <si>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</si>
  <si>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</si>
  <si>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</si>
  <si>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</si>
  <si>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</si>
  <si>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</si>
  <si>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</si>
  <si>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</si>
  <si>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</si>
  <si>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</si>
  <si>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</si>
  <si>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</si>
  <si>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</si>
  <si>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</si>
  <si>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</si>
  <si>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</si>
  <si>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</si>
  <si>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</si>
  <si>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</si>
  <si>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</si>
  <si>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</si>
  <si>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</si>
  <si>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</si>
  <si>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</si>
  <si>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</si>
  <si>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</si>
  <si>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</si>
  <si>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</si>
  <si>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</si>
  <si>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</si>
  <si>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</si>
  <si>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</si>
  <si>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</si>
  <si>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</si>
  <si>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</si>
  <si>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</si>
  <si>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</si>
  <si>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</si>
  <si>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</si>
  <si>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</si>
  <si>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</si>
  <si>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</si>
  <si>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</si>
  <si>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</si>
  <si>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</si>
  <si>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</si>
  <si>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</si>
  <si>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</si>
  <si>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</si>
  <si>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</si>
  <si>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</si>
  <si>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</si>
  <si>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</si>
  <si>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</si>
  <si>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</si>
  <si>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</si>
  <si>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</si>
  <si>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</si>
  <si>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</si>
  <si>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</si>
  <si>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</si>
  <si>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</si>
  <si>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</si>
  <si>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</si>
  <si>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</si>
  <si>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</si>
  <si>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</si>
  <si>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</si>
  <si>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</si>
  <si>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</si>
  <si>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</si>
  <si>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</si>
  <si>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</si>
  <si>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</si>
  <si>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</si>
  <si>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</si>
  <si>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</si>
  <si>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</si>
  <si>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</si>
  <si>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</si>
  <si>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</si>
  <si>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</si>
  <si>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</si>
  <si>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</si>
  <si>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</si>
  <si>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</si>
  <si>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</si>
  <si>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</si>
  <si>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</si>
  <si>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</si>
  <si>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</si>
  <si>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</si>
  <si>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</si>
  <si>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</si>
  <si>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</si>
  <si>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</si>
  <si>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</si>
  <si>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</si>
  <si>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</si>
  <si>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</si>
  <si>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</si>
  <si>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</si>
  <si>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</si>
  <si>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</si>
  <si>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</si>
  <si>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</si>
  <si>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</si>
  <si>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</si>
  <si>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</si>
  <si>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</si>
  <si>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</si>
  <si>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</si>
  <si>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</si>
  <si>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当該値(N-1)</t>
    <phoneticPr fontId="5"/>
  </si>
  <si>
    <t>当該値(N-2)</t>
    <phoneticPr fontId="5"/>
  </si>
  <si>
    <t>当該値(N-1)</t>
    <phoneticPr fontId="5"/>
  </si>
  <si>
    <t>当該値(N-4)</t>
    <phoneticPr fontId="5"/>
  </si>
  <si>
    <t>当該値(N)</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</si>
  <si>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</si>
  <si>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</si>
  <si>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</si>
  <si>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</si>
  <si>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</si>
  <si>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宮城県</t>
  </si>
  <si>
    <t>加美郡保健医療福祉行政事務組合</t>
  </si>
  <si>
    <t>公立加美病院</t>
  </si>
  <si>
    <t>当然財務</t>
  </si>
  <si>
    <t>病院事業</t>
  </si>
  <si>
    <t>一般病院</t>
  </si>
  <si>
    <t>50床以上～100床未満</t>
  </si>
  <si>
    <t>非設置</t>
  </si>
  <si>
    <t>直営</t>
  </si>
  <si>
    <t>-</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</si>
  <si>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</si>
  <si>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</si>
  <si>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</si>
  <si>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</si>
  <si>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</si>
  <si>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</si>
  <si>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</si>
  <si>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</si>
  <si>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</si>
  <si>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</si>
  <si>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地域で唯一入院設備のある医療機関として、大崎市民病院等の基幹病院からの転院の受け入れ先として、また、急性期の診断能力を備える医療機関として、急性期、回復期、慢性期、終末期と全てのステージを担っている。
　また、在宅診療や小児医療などきめ細かな診療体制に取り組むとともに、企業健診、産業医、学校医等地域の保健衛生活動にも携わっている。</t>
    <rPh sb="1" eb="3">
      <t>トウイン</t>
    </rPh>
    <rPh sb="5" eb="7">
      <t>チイキ</t>
    </rPh>
    <rPh sb="8" eb="10">
      <t>ユイイツ</t>
    </rPh>
    <rPh sb="10" eb="12">
      <t>ニュウイン</t>
    </rPh>
    <rPh sb="12" eb="14">
      <t>セツビ</t>
    </rPh>
    <rPh sb="17" eb="19">
      <t>イリョウ</t>
    </rPh>
    <rPh sb="19" eb="21">
      <t>キカン</t>
    </rPh>
    <rPh sb="25" eb="27">
      <t>オオサキ</t>
    </rPh>
    <rPh sb="27" eb="29">
      <t>シミン</t>
    </rPh>
    <rPh sb="29" eb="31">
      <t>ビョウイン</t>
    </rPh>
    <rPh sb="31" eb="32">
      <t>トウ</t>
    </rPh>
    <rPh sb="33" eb="35">
      <t>キカン</t>
    </rPh>
    <rPh sb="35" eb="37">
      <t>ビョウイン</t>
    </rPh>
    <rPh sb="40" eb="42">
      <t>テンイン</t>
    </rPh>
    <rPh sb="43" eb="44">
      <t>ウ</t>
    </rPh>
    <rPh sb="45" eb="46">
      <t>イ</t>
    </rPh>
    <rPh sb="47" eb="48">
      <t>サキ</t>
    </rPh>
    <rPh sb="55" eb="58">
      <t>キュウセイキ</t>
    </rPh>
    <rPh sb="59" eb="61">
      <t>シンダン</t>
    </rPh>
    <rPh sb="61" eb="63">
      <t>ノウリョク</t>
    </rPh>
    <rPh sb="64" eb="65">
      <t>ソナ</t>
    </rPh>
    <rPh sb="67" eb="69">
      <t>イリョウ</t>
    </rPh>
    <rPh sb="69" eb="71">
      <t>キカン</t>
    </rPh>
    <rPh sb="75" eb="78">
      <t>キュウセイキ</t>
    </rPh>
    <rPh sb="79" eb="82">
      <t>カイフクキ</t>
    </rPh>
    <rPh sb="83" eb="86">
      <t>マンセイキ</t>
    </rPh>
    <rPh sb="87" eb="90">
      <t>シュウマツキ</t>
    </rPh>
    <rPh sb="91" eb="92">
      <t>スベ</t>
    </rPh>
    <rPh sb="99" eb="100">
      <t>ニナ</t>
    </rPh>
    <rPh sb="110" eb="112">
      <t>ザイタク</t>
    </rPh>
    <rPh sb="112" eb="114">
      <t>シンリョウ</t>
    </rPh>
    <rPh sb="115" eb="117">
      <t>ショウニ</t>
    </rPh>
    <rPh sb="117" eb="119">
      <t>イリョウ</t>
    </rPh>
    <rPh sb="123" eb="124">
      <t>コマ</t>
    </rPh>
    <rPh sb="126" eb="128">
      <t>シンリョウ</t>
    </rPh>
    <rPh sb="128" eb="130">
      <t>タイセイ</t>
    </rPh>
    <rPh sb="131" eb="132">
      <t>ト</t>
    </rPh>
    <rPh sb="133" eb="134">
      <t>ク</t>
    </rPh>
    <rPh sb="140" eb="142">
      <t>キギョウ</t>
    </rPh>
    <rPh sb="142" eb="144">
      <t>ケンシン</t>
    </rPh>
    <rPh sb="145" eb="148">
      <t>サンギョウイ</t>
    </rPh>
    <rPh sb="149" eb="152">
      <t>ガッコウイ</t>
    </rPh>
    <rPh sb="152" eb="153">
      <t>トウ</t>
    </rPh>
    <rPh sb="153" eb="155">
      <t>チイキ</t>
    </rPh>
    <rPh sb="156" eb="158">
      <t>ホケン</t>
    </rPh>
    <rPh sb="158" eb="160">
      <t>エイセイ</t>
    </rPh>
    <rPh sb="160" eb="162">
      <t>カツドウ</t>
    </rPh>
    <rPh sb="164" eb="165">
      <t>タズサ</t>
    </rPh>
    <phoneticPr fontId="5"/>
  </si>
  <si>
    <t>　当院の地域における役割については、ある程度理解されているものの、運営に関しては健全性や経済性を強く求められている。しかし、当院の立地環境や、近年更には今後の人口減からも患者数の大幅な増加を期待することは無理がある。
　しかし、経営の健全性を確保することが喫緊の課題であるため、投下したコストに見合う収益の確保を目指さなければならないと考える。
　更に、現在の診療報酬は、病床機能による体系となっているので、実際にはベッドごとにその機能を果たしているのに、診療報酬が要件上算定できないなど、中小病院特有の悩みがある。
　また、めまぐるしく変わる診療報酬制度に迅速に対応することが必須となるため、なお一層の努力が必要となると思われる。</t>
    <rPh sb="1" eb="3">
      <t>トウイン</t>
    </rPh>
    <rPh sb="4" eb="6">
      <t>チイキ</t>
    </rPh>
    <rPh sb="10" eb="12">
      <t>ヤクワリ</t>
    </rPh>
    <rPh sb="20" eb="22">
      <t>テイド</t>
    </rPh>
    <rPh sb="22" eb="24">
      <t>リカイ</t>
    </rPh>
    <rPh sb="33" eb="35">
      <t>ウンエイ</t>
    </rPh>
    <rPh sb="36" eb="37">
      <t>カン</t>
    </rPh>
    <rPh sb="40" eb="43">
      <t>ケンゼンセイ</t>
    </rPh>
    <rPh sb="44" eb="47">
      <t>ケイザイセイ</t>
    </rPh>
    <rPh sb="48" eb="49">
      <t>ツヨ</t>
    </rPh>
    <rPh sb="50" eb="51">
      <t>モト</t>
    </rPh>
    <rPh sb="62" eb="64">
      <t>トウイン</t>
    </rPh>
    <rPh sb="65" eb="67">
      <t>リッチ</t>
    </rPh>
    <rPh sb="67" eb="69">
      <t>カンキョウ</t>
    </rPh>
    <rPh sb="71" eb="73">
      <t>キンネン</t>
    </rPh>
    <rPh sb="73" eb="74">
      <t>サラ</t>
    </rPh>
    <rPh sb="76" eb="78">
      <t>コンゴ</t>
    </rPh>
    <rPh sb="79" eb="82">
      <t>ジンコウゲン</t>
    </rPh>
    <rPh sb="85" eb="88">
      <t>カンジャスウ</t>
    </rPh>
    <rPh sb="89" eb="91">
      <t>オオハバ</t>
    </rPh>
    <rPh sb="92" eb="94">
      <t>ゾウカ</t>
    </rPh>
    <rPh sb="95" eb="97">
      <t>キタイ</t>
    </rPh>
    <rPh sb="102" eb="104">
      <t>ムリ</t>
    </rPh>
    <rPh sb="114" eb="116">
      <t>ケイエイ</t>
    </rPh>
    <rPh sb="117" eb="120">
      <t>ケンゼンセイ</t>
    </rPh>
    <rPh sb="121" eb="123">
      <t>カクホ</t>
    </rPh>
    <rPh sb="128" eb="130">
      <t>キッキン</t>
    </rPh>
    <rPh sb="131" eb="133">
      <t>カダイ</t>
    </rPh>
    <rPh sb="139" eb="141">
      <t>トウカ</t>
    </rPh>
    <rPh sb="147" eb="149">
      <t>ミア</t>
    </rPh>
    <rPh sb="150" eb="152">
      <t>シュウエキ</t>
    </rPh>
    <rPh sb="153" eb="155">
      <t>カクホ</t>
    </rPh>
    <rPh sb="156" eb="158">
      <t>メザ</t>
    </rPh>
    <rPh sb="168" eb="169">
      <t>カンガ</t>
    </rPh>
    <rPh sb="174" eb="175">
      <t>サラ</t>
    </rPh>
    <rPh sb="177" eb="179">
      <t>ゲンザイ</t>
    </rPh>
    <rPh sb="180" eb="182">
      <t>シンリョウ</t>
    </rPh>
    <rPh sb="182" eb="184">
      <t>ホウシュウ</t>
    </rPh>
    <rPh sb="186" eb="188">
      <t>ビョウショウ</t>
    </rPh>
    <rPh sb="188" eb="190">
      <t>キノウ</t>
    </rPh>
    <rPh sb="193" eb="195">
      <t>タイケイ</t>
    </rPh>
    <rPh sb="204" eb="206">
      <t>ジッサイ</t>
    </rPh>
    <rPh sb="216" eb="218">
      <t>キノウ</t>
    </rPh>
    <rPh sb="219" eb="220">
      <t>ハ</t>
    </rPh>
    <rPh sb="228" eb="230">
      <t>シンリョウ</t>
    </rPh>
    <rPh sb="230" eb="232">
      <t>ホウシュウ</t>
    </rPh>
    <rPh sb="233" eb="235">
      <t>ヨウケン</t>
    </rPh>
    <rPh sb="235" eb="236">
      <t>ジョウ</t>
    </rPh>
    <rPh sb="236" eb="238">
      <t>サンテイ</t>
    </rPh>
    <rPh sb="245" eb="247">
      <t>チュウショウ</t>
    </rPh>
    <rPh sb="247" eb="249">
      <t>ビョウイン</t>
    </rPh>
    <rPh sb="249" eb="251">
      <t>トクユウ</t>
    </rPh>
    <rPh sb="252" eb="253">
      <t>ナヤ</t>
    </rPh>
    <rPh sb="269" eb="270">
      <t>カ</t>
    </rPh>
    <rPh sb="272" eb="274">
      <t>シンリョウ</t>
    </rPh>
    <rPh sb="274" eb="276">
      <t>ホウシュウ</t>
    </rPh>
    <rPh sb="276" eb="278">
      <t>セイド</t>
    </rPh>
    <rPh sb="279" eb="281">
      <t>ジンソク</t>
    </rPh>
    <rPh sb="282" eb="284">
      <t>タイオウ</t>
    </rPh>
    <rPh sb="289" eb="291">
      <t>ヒッス</t>
    </rPh>
    <rPh sb="299" eb="301">
      <t>イッソウ</t>
    </rPh>
    <rPh sb="302" eb="304">
      <t>ドリョク</t>
    </rPh>
    <rPh sb="305" eb="307">
      <t>ヒツヨウ</t>
    </rPh>
    <rPh sb="311" eb="312">
      <t>オモ</t>
    </rPh>
    <phoneticPr fontId="5"/>
  </si>
  <si>
    <t>　平成14年7月の開業から16年が経過し、医療機器についてはほぼ全ての更新が終了している。建物本体や設備機器に関しては経年劣化による不具合も増加しつつあり、計画的な修繕計画の立案と資金計画の策定を急がなければならない。
　特に電気設備の受変電設備の老朽化が指摘され、早急な更新が必要となっている。</t>
    <rPh sb="1" eb="3">
      <t>ヘイセイ</t>
    </rPh>
    <rPh sb="5" eb="6">
      <t>ネン</t>
    </rPh>
    <rPh sb="7" eb="8">
      <t>ガツ</t>
    </rPh>
    <rPh sb="9" eb="11">
      <t>カイギョウ</t>
    </rPh>
    <rPh sb="15" eb="16">
      <t>ネン</t>
    </rPh>
    <rPh sb="17" eb="19">
      <t>ケイカ</t>
    </rPh>
    <rPh sb="21" eb="23">
      <t>イリョウ</t>
    </rPh>
    <rPh sb="23" eb="25">
      <t>キキ</t>
    </rPh>
    <rPh sb="32" eb="33">
      <t>スベ</t>
    </rPh>
    <rPh sb="35" eb="37">
      <t>コウシン</t>
    </rPh>
    <rPh sb="38" eb="40">
      <t>シュウリョウ</t>
    </rPh>
    <rPh sb="45" eb="47">
      <t>タテモノ</t>
    </rPh>
    <rPh sb="47" eb="49">
      <t>ホンタイ</t>
    </rPh>
    <rPh sb="50" eb="52">
      <t>セツビ</t>
    </rPh>
    <rPh sb="52" eb="54">
      <t>キキ</t>
    </rPh>
    <rPh sb="55" eb="56">
      <t>カン</t>
    </rPh>
    <rPh sb="59" eb="61">
      <t>ケイネン</t>
    </rPh>
    <rPh sb="61" eb="63">
      <t>レッカ</t>
    </rPh>
    <rPh sb="66" eb="69">
      <t>フグアイ</t>
    </rPh>
    <rPh sb="70" eb="72">
      <t>ゾウカ</t>
    </rPh>
    <rPh sb="78" eb="81">
      <t>ケイカクテキ</t>
    </rPh>
    <rPh sb="82" eb="84">
      <t>シュウゼン</t>
    </rPh>
    <rPh sb="84" eb="86">
      <t>ケイカク</t>
    </rPh>
    <rPh sb="87" eb="89">
      <t>リツアン</t>
    </rPh>
    <rPh sb="90" eb="92">
      <t>シキン</t>
    </rPh>
    <rPh sb="92" eb="94">
      <t>ケイカク</t>
    </rPh>
    <rPh sb="95" eb="97">
      <t>サクテイ</t>
    </rPh>
    <rPh sb="98" eb="99">
      <t>イソ</t>
    </rPh>
    <rPh sb="111" eb="112">
      <t>トク</t>
    </rPh>
    <rPh sb="113" eb="115">
      <t>デンキ</t>
    </rPh>
    <rPh sb="115" eb="117">
      <t>セツビ</t>
    </rPh>
    <rPh sb="118" eb="119">
      <t>ジュ</t>
    </rPh>
    <rPh sb="119" eb="121">
      <t>ヘンデン</t>
    </rPh>
    <rPh sb="121" eb="123">
      <t>セツビ</t>
    </rPh>
    <rPh sb="124" eb="127">
      <t>ロウキュウカ</t>
    </rPh>
    <rPh sb="128" eb="130">
      <t>シテキ</t>
    </rPh>
    <rPh sb="133" eb="135">
      <t>ソウキュウ</t>
    </rPh>
    <rPh sb="136" eb="138">
      <t>コウシン</t>
    </rPh>
    <rPh sb="139" eb="141">
      <t>ヒツヨウ</t>
    </rPh>
    <phoneticPr fontId="5"/>
  </si>
  <si>
    <t xml:space="preserve"> 経営に関しては、経常収支比率が平成29年度決算で100％を超える状況となっている。これは、平成29年度において急激な患者数の減少等により医業収入が大きく減少することが予測され、応急的な措置として構成町に負担金の増額を依頼し繰り入れたため、結果的に単年度収支では黒字となった。
　しかし、依然として医業収支比率が低く、また、入院患者１人１日あたり収益や外来患者１人１日あたり収益等の収益力が低いのが目につく。対策として、施設基準等を精査し、人的な部分も含め必要な体制づくりを行い、増益につなげるべく現在準備を行っている。
　最終的には、人・モノが効率よく収益につながる体制づくりを目指さなければならないと考える。
　職員給与費対医業収益比率について、当院が作成した改革プランの目標値を下回っている状況だが、平成29年度において入院収益が伸び悩んだことと、今後発生する退職者に対応するため先行して採用した職員の人件費が増加したことが要因となっている。入院収益については平成30年度は回復傾向にあり、職員については順次退職していくので数値は改善する計画である。</t>
    <rPh sb="1" eb="3">
      <t>ケイエイ</t>
    </rPh>
    <rPh sb="4" eb="5">
      <t>カン</t>
    </rPh>
    <rPh sb="9" eb="11">
      <t>ケイジョウ</t>
    </rPh>
    <rPh sb="11" eb="13">
      <t>シュウシ</t>
    </rPh>
    <rPh sb="13" eb="15">
      <t>ヒリツ</t>
    </rPh>
    <rPh sb="16" eb="18">
      <t>ヘイセイ</t>
    </rPh>
    <rPh sb="20" eb="22">
      <t>ネンド</t>
    </rPh>
    <rPh sb="22" eb="24">
      <t>ケッサン</t>
    </rPh>
    <rPh sb="30" eb="31">
      <t>コ</t>
    </rPh>
    <rPh sb="33" eb="35">
      <t>ジョウキョウ</t>
    </rPh>
    <rPh sb="46" eb="48">
      <t>ヘイセイ</t>
    </rPh>
    <rPh sb="50" eb="51">
      <t>ネン</t>
    </rPh>
    <rPh sb="51" eb="52">
      <t>ド</t>
    </rPh>
    <rPh sb="56" eb="58">
      <t>キュウゲキ</t>
    </rPh>
    <rPh sb="59" eb="62">
      <t>カンジャスウ</t>
    </rPh>
    <rPh sb="63" eb="65">
      <t>ゲンショウ</t>
    </rPh>
    <rPh sb="65" eb="66">
      <t>ナド</t>
    </rPh>
    <rPh sb="69" eb="71">
      <t>イギョウ</t>
    </rPh>
    <rPh sb="71" eb="73">
      <t>シュウニュウ</t>
    </rPh>
    <rPh sb="74" eb="75">
      <t>オオ</t>
    </rPh>
    <rPh sb="77" eb="79">
      <t>ゲンショウ</t>
    </rPh>
    <rPh sb="84" eb="86">
      <t>ヨソク</t>
    </rPh>
    <rPh sb="89" eb="92">
      <t>オウキュウテキ</t>
    </rPh>
    <rPh sb="93" eb="95">
      <t>ソチ</t>
    </rPh>
    <rPh sb="102" eb="105">
      <t>フタンキン</t>
    </rPh>
    <rPh sb="106" eb="108">
      <t>ゾウガク</t>
    </rPh>
    <rPh sb="109" eb="111">
      <t>イライ</t>
    </rPh>
    <rPh sb="112" eb="113">
      <t>ク</t>
    </rPh>
    <rPh sb="114" eb="115">
      <t>イ</t>
    </rPh>
    <rPh sb="120" eb="123">
      <t>ケッカテキ</t>
    </rPh>
    <rPh sb="124" eb="127">
      <t>タンネンド</t>
    </rPh>
    <rPh sb="127" eb="129">
      <t>シュウシ</t>
    </rPh>
    <rPh sb="131" eb="133">
      <t>クロジ</t>
    </rPh>
    <rPh sb="144" eb="146">
      <t>イゼン</t>
    </rPh>
    <rPh sb="149" eb="151">
      <t>イギョウ</t>
    </rPh>
    <rPh sb="151" eb="153">
      <t>シュウシ</t>
    </rPh>
    <rPh sb="153" eb="155">
      <t>ヒリツ</t>
    </rPh>
    <rPh sb="156" eb="157">
      <t>ヒク</t>
    </rPh>
    <rPh sb="162" eb="164">
      <t>ニュウイン</t>
    </rPh>
    <rPh sb="164" eb="166">
      <t>カンジャ</t>
    </rPh>
    <rPh sb="173" eb="175">
      <t>シュウエキ</t>
    </rPh>
    <rPh sb="176" eb="178">
      <t>ガイライ</t>
    </rPh>
    <rPh sb="178" eb="180">
      <t>カンジャ</t>
    </rPh>
    <rPh sb="180" eb="182">
      <t>ヒトリ</t>
    </rPh>
    <rPh sb="183" eb="184">
      <t>ニチ</t>
    </rPh>
    <rPh sb="187" eb="189">
      <t>シュウエキ</t>
    </rPh>
    <rPh sb="189" eb="190">
      <t>トウ</t>
    </rPh>
    <rPh sb="191" eb="194">
      <t>シュウエキリョク</t>
    </rPh>
    <rPh sb="195" eb="196">
      <t>ヒク</t>
    </rPh>
    <rPh sb="199" eb="200">
      <t>メ</t>
    </rPh>
    <rPh sb="204" eb="206">
      <t>タイサク</t>
    </rPh>
    <rPh sb="210" eb="212">
      <t>シセツ</t>
    </rPh>
    <rPh sb="212" eb="214">
      <t>キジュン</t>
    </rPh>
    <rPh sb="214" eb="215">
      <t>トウ</t>
    </rPh>
    <rPh sb="216" eb="218">
      <t>セイサ</t>
    </rPh>
    <rPh sb="220" eb="222">
      <t>ジンテキ</t>
    </rPh>
    <rPh sb="223" eb="225">
      <t>ブブン</t>
    </rPh>
    <rPh sb="226" eb="227">
      <t>フク</t>
    </rPh>
    <rPh sb="228" eb="230">
      <t>ヒツヨウ</t>
    </rPh>
    <rPh sb="231" eb="233">
      <t>タイセイ</t>
    </rPh>
    <rPh sb="237" eb="238">
      <t>オコナ</t>
    </rPh>
    <rPh sb="240" eb="242">
      <t>ゾウエキ</t>
    </rPh>
    <rPh sb="249" eb="251">
      <t>ゲンザイ</t>
    </rPh>
    <rPh sb="251" eb="253">
      <t>ジュンビ</t>
    </rPh>
    <rPh sb="254" eb="255">
      <t>オコナ</t>
    </rPh>
    <rPh sb="262" eb="265">
      <t>サイシュウテキ</t>
    </rPh>
    <rPh sb="268" eb="269">
      <t>ヒト</t>
    </rPh>
    <rPh sb="273" eb="275">
      <t>コウリツ</t>
    </rPh>
    <rPh sb="277" eb="279">
      <t>シュウエキ</t>
    </rPh>
    <rPh sb="284" eb="286">
      <t>タイセイ</t>
    </rPh>
    <rPh sb="290" eb="292">
      <t>メザ</t>
    </rPh>
    <rPh sb="302" eb="303">
      <t>カンガ</t>
    </rPh>
    <rPh sb="308" eb="310">
      <t>ショクイン</t>
    </rPh>
    <rPh sb="310" eb="312">
      <t>キュウヨ</t>
    </rPh>
    <rPh sb="312" eb="313">
      <t>ヒ</t>
    </rPh>
    <rPh sb="313" eb="314">
      <t>タイ</t>
    </rPh>
    <rPh sb="314" eb="316">
      <t>イギョウ</t>
    </rPh>
    <rPh sb="316" eb="318">
      <t>シュウエキ</t>
    </rPh>
    <rPh sb="318" eb="320">
      <t>ヒリツ</t>
    </rPh>
    <rPh sb="325" eb="326">
      <t>トウ</t>
    </rPh>
    <rPh sb="326" eb="327">
      <t>イン</t>
    </rPh>
    <rPh sb="328" eb="330">
      <t>サクセイ</t>
    </rPh>
    <rPh sb="332" eb="334">
      <t>カイカク</t>
    </rPh>
    <rPh sb="338" eb="340">
      <t>モクヒョウ</t>
    </rPh>
    <rPh sb="340" eb="341">
      <t>アタイ</t>
    </rPh>
    <rPh sb="342" eb="344">
      <t>シタマワ</t>
    </rPh>
    <rPh sb="348" eb="350">
      <t>ジョウキョウ</t>
    </rPh>
    <rPh sb="353" eb="355">
      <t>ヘイセイ</t>
    </rPh>
    <rPh sb="357" eb="358">
      <t>ネン</t>
    </rPh>
    <rPh sb="358" eb="359">
      <t>ド</t>
    </rPh>
    <rPh sb="363" eb="365">
      <t>ニュウイン</t>
    </rPh>
    <rPh sb="365" eb="367">
      <t>シュウエキ</t>
    </rPh>
    <rPh sb="368" eb="369">
      <t>ノ</t>
    </rPh>
    <rPh sb="370" eb="371">
      <t>ナヤ</t>
    </rPh>
    <rPh sb="377" eb="379">
      <t>コンゴ</t>
    </rPh>
    <rPh sb="379" eb="381">
      <t>ハッセイ</t>
    </rPh>
    <rPh sb="383" eb="385">
      <t>タイショク</t>
    </rPh>
    <rPh sb="385" eb="386">
      <t>シャ</t>
    </rPh>
    <rPh sb="387" eb="389">
      <t>タイオウ</t>
    </rPh>
    <rPh sb="393" eb="395">
      <t>センコウ</t>
    </rPh>
    <rPh sb="397" eb="399">
      <t>サイヨウ</t>
    </rPh>
    <rPh sb="401" eb="403">
      <t>ショクイン</t>
    </rPh>
    <rPh sb="404" eb="407">
      <t>ジンケンヒ</t>
    </rPh>
    <rPh sb="408" eb="410">
      <t>ゾウカ</t>
    </rPh>
    <rPh sb="415" eb="417">
      <t>ヨウイン</t>
    </rPh>
    <rPh sb="424" eb="426">
      <t>ニュウイン</t>
    </rPh>
    <rPh sb="426" eb="428">
      <t>シュウエキ</t>
    </rPh>
    <rPh sb="433" eb="435">
      <t>ヘイセイ</t>
    </rPh>
    <rPh sb="437" eb="438">
      <t>ネン</t>
    </rPh>
    <rPh sb="438" eb="439">
      <t>ド</t>
    </rPh>
    <rPh sb="440" eb="442">
      <t>カイフク</t>
    </rPh>
    <rPh sb="442" eb="444">
      <t>ケイコウ</t>
    </rPh>
    <rPh sb="448" eb="450">
      <t>ショクイン</t>
    </rPh>
    <rPh sb="455" eb="457">
      <t>ジュンジ</t>
    </rPh>
    <rPh sb="457" eb="459">
      <t>タイショク</t>
    </rPh>
    <rPh sb="465" eb="467">
      <t>スウチ</t>
    </rPh>
    <rPh sb="468" eb="470">
      <t>カイゼン</t>
    </rPh>
    <rPh sb="472" eb="474">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</si>
</sst>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shrinkToFit="1"/>
      <protection locked="0"/>
    </xf>
    <xf numFmtId="0" fontId="11" fillId="0" borderId="9" xfId="0" applyFont="1" applyBorder="1" applyAlignment="1" applyProtection="1">
      <alignment horizontal="left" vertical="top" shrinkToFit="1"/>
      <protection locked="0"/>
    </xf>
    <xf numFmtId="0" fontId="11" fillId="0" borderId="8" xfId="0" applyFont="1" applyBorder="1" applyAlignment="1" applyProtection="1">
      <alignment horizontal="left" vertical="top" shrinkToFit="1"/>
      <protection locked="0"/>
    </xf>
    <xf numFmtId="0" fontId="11" fillId="0" borderId="10" xfId="0" applyFont="1" applyBorder="1" applyAlignment="1" applyProtection="1">
      <alignment horizontal="left" vertical="top" shrinkToFit="1"/>
      <protection locked="0"/>
    </xf>
    <xf numFmtId="0" fontId="11" fillId="0" borderId="1" xfId="0" applyFont="1" applyBorder="1" applyAlignment="1" applyProtection="1">
      <alignment horizontal="left" vertical="top" shrinkToFit="1"/>
      <protection locked="0"/>
    </xf>
    <xf numFmtId="0" fontId="11" fillId="0" borderId="11" xfId="0" applyFont="1" applyBorder="1" applyAlignment="1" applyProtection="1">
      <alignment horizontal="left" vertical="top"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c:v>
                </c:pt>
                <c:pt idx="1">
                  <c:v>76.599999999999994</c:v>
                </c:pt>
                <c:pt idx="2">
                  <c:v>79</c:v>
                </c:pt>
                <c:pt idx="3">
                  <c:v>81.3</c:v>
                </c:pt>
                <c:pt idx="4">
                  <c:v>78</c:v>
                </c:pt>
              </c:numCache>
            </c:numRef>
          </c:val>
          <c:extLst xmlns:c16r2="http://schemas.microsoft.com/office/drawing/2015/06/chart">
            <c:ext xmlns:c16="http://schemas.microsoft.com/office/drawing/2014/chart" uri="{C3380CC4-5D6E-409C-BE32-E72D297353CC}">
              <c16:uniqueId val="{00000000-B7F8-4DD7-9986-6E24BAAC0200}"/>
            </c:ext>
          </c:extLst>
        </c:ser>
        <c:dLbls>
          <c:showLegendKey val="0"/>
          <c:showVal val="0"/>
          <c:showCatName val="0"/>
          <c:showSerName val="0"/>
          <c:showPercent val="0"/>
          <c:showBubbleSize val="0"/>
        </c:dLbls>
        <c:gapWidth val="150"/>
        <c:axId val="67030400"/>
        <c:axId val="6802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B7F8-4DD7-9986-6E24BAAC0200}"/>
            </c:ext>
          </c:extLst>
        </c:ser>
        <c:dLbls>
          <c:showLegendKey val="0"/>
          <c:showVal val="0"/>
          <c:showCatName val="0"/>
          <c:showSerName val="0"/>
          <c:showPercent val="0"/>
          <c:showBubbleSize val="0"/>
        </c:dLbls>
        <c:marker val="1"/>
        <c:smooth val="0"/>
        <c:axId val="67030400"/>
        <c:axId val="68027904"/>
      </c:lineChart>
      <c:dateAx>
        <c:axId val="67030400"/>
        <c:scaling>
          <c:orientation val="minMax"/>
        </c:scaling>
        <c:delete val="1"/>
        <c:axPos val="b"/>
        <c:numFmt formatCode="ge" sourceLinked="1"/>
        <c:majorTickMark val="none"/>
        <c:minorTickMark val="none"/>
        <c:tickLblPos val="none"/>
        <c:crossAx val="68027904"/>
        <c:crosses val="autoZero"/>
        <c:auto val="1"/>
        <c:lblOffset val="100"/>
        <c:baseTimeUnit val="years"/>
      </c:dateAx>
      <c:valAx>
        <c:axId val="6802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03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14369</c:v>
                </c:pt>
                <c:pt idx="1">
                  <c:v>11444</c:v>
                </c:pt>
                <c:pt idx="2">
                  <c:v>7296</c:v>
                </c:pt>
                <c:pt idx="3">
                  <c:v>7366</c:v>
                </c:pt>
                <c:pt idx="4">
                  <c:v>7791</c:v>
                </c:pt>
              </c:numCache>
            </c:numRef>
          </c:val>
          <c:extLst xmlns:c16r2="http://schemas.microsoft.com/office/drawing/2015/06/chart">
            <c:ext xmlns:c16="http://schemas.microsoft.com/office/drawing/2014/chart" uri="{C3380CC4-5D6E-409C-BE32-E72D297353CC}">
              <c16:uniqueId val="{00000000-F6D6-46E7-8CC1-E0A385648193}"/>
            </c:ext>
          </c:extLst>
        </c:ser>
        <c:dLbls>
          <c:showLegendKey val="0"/>
          <c:showVal val="0"/>
          <c:showCatName val="0"/>
          <c:showSerName val="0"/>
          <c:showPercent val="0"/>
          <c:showBubbleSize val="0"/>
        </c:dLbls>
        <c:gapWidth val="150"/>
        <c:axId val="119398784"/>
        <c:axId val="11940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F6D6-46E7-8CC1-E0A385648193}"/>
            </c:ext>
          </c:extLst>
        </c:ser>
        <c:dLbls>
          <c:showLegendKey val="0"/>
          <c:showVal val="0"/>
          <c:showCatName val="0"/>
          <c:showSerName val="0"/>
          <c:showPercent val="0"/>
          <c:showBubbleSize val="0"/>
        </c:dLbls>
        <c:marker val="1"/>
        <c:smooth val="0"/>
        <c:axId val="119398784"/>
        <c:axId val="119400704"/>
      </c:lineChart>
      <c:dateAx>
        <c:axId val="119398784"/>
        <c:scaling>
          <c:orientation val="minMax"/>
        </c:scaling>
        <c:delete val="1"/>
        <c:axPos val="b"/>
        <c:numFmt formatCode="ge" sourceLinked="1"/>
        <c:majorTickMark val="none"/>
        <c:minorTickMark val="none"/>
        <c:tickLblPos val="none"/>
        <c:crossAx val="119400704"/>
        <c:crosses val="autoZero"/>
        <c:auto val="1"/>
        <c:lblOffset val="100"/>
        <c:baseTimeUnit val="years"/>
      </c:dateAx>
      <c:valAx>
        <c:axId val="11940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39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22221</c:v>
                </c:pt>
                <c:pt idx="1">
                  <c:v>22024</c:v>
                </c:pt>
                <c:pt idx="2">
                  <c:v>22245</c:v>
                </c:pt>
                <c:pt idx="3">
                  <c:v>21723</c:v>
                </c:pt>
                <c:pt idx="4">
                  <c:v>21207</c:v>
                </c:pt>
              </c:numCache>
            </c:numRef>
          </c:val>
          <c:extLst xmlns:c16r2="http://schemas.microsoft.com/office/drawing/2015/06/chart">
            <c:ext xmlns:c16="http://schemas.microsoft.com/office/drawing/2014/chart" uri="{C3380CC4-5D6E-409C-BE32-E72D297353CC}">
              <c16:uniqueId val="{00000000-292A-41AA-A1A8-14865F3F498F}"/>
            </c:ext>
          </c:extLst>
        </c:ser>
        <c:dLbls>
          <c:showLegendKey val="0"/>
          <c:showVal val="0"/>
          <c:showCatName val="0"/>
          <c:showSerName val="0"/>
          <c:showPercent val="0"/>
          <c:showBubbleSize val="0"/>
        </c:dLbls>
        <c:gapWidth val="150"/>
        <c:axId val="121614336"/>
        <c:axId val="12161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292A-41AA-A1A8-14865F3F498F}"/>
            </c:ext>
          </c:extLst>
        </c:ser>
        <c:dLbls>
          <c:showLegendKey val="0"/>
          <c:showVal val="0"/>
          <c:showCatName val="0"/>
          <c:showSerName val="0"/>
          <c:showPercent val="0"/>
          <c:showBubbleSize val="0"/>
        </c:dLbls>
        <c:marker val="1"/>
        <c:smooth val="0"/>
        <c:axId val="121614336"/>
        <c:axId val="121616256"/>
      </c:lineChart>
      <c:dateAx>
        <c:axId val="121614336"/>
        <c:scaling>
          <c:orientation val="minMax"/>
        </c:scaling>
        <c:delete val="1"/>
        <c:axPos val="b"/>
        <c:numFmt formatCode="ge" sourceLinked="1"/>
        <c:majorTickMark val="none"/>
        <c:minorTickMark val="none"/>
        <c:tickLblPos val="none"/>
        <c:crossAx val="121616256"/>
        <c:crosses val="autoZero"/>
        <c:auto val="1"/>
        <c:lblOffset val="100"/>
        <c:baseTimeUnit val="years"/>
      </c:dateAx>
      <c:valAx>
        <c:axId val="121616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61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133.30000000000001</c:v>
                </c:pt>
                <c:pt idx="1">
                  <c:v>151.1</c:v>
                </c:pt>
                <c:pt idx="2">
                  <c:v>173.1</c:v>
                </c:pt>
                <c:pt idx="3">
                  <c:v>180.3</c:v>
                </c:pt>
                <c:pt idx="4">
                  <c:v>185.7</c:v>
                </c:pt>
              </c:numCache>
            </c:numRef>
          </c:val>
          <c:extLst xmlns:c16r2="http://schemas.microsoft.com/office/drawing/2015/06/chart">
            <c:ext xmlns:c16="http://schemas.microsoft.com/office/drawing/2014/chart" uri="{C3380CC4-5D6E-409C-BE32-E72D297353CC}">
              <c16:uniqueId val="{00000000-E789-4351-BF94-1EEF3D1ABE76}"/>
            </c:ext>
          </c:extLst>
        </c:ser>
        <c:dLbls>
          <c:showLegendKey val="0"/>
          <c:showVal val="0"/>
          <c:showCatName val="0"/>
          <c:showSerName val="0"/>
          <c:showPercent val="0"/>
          <c:showBubbleSize val="0"/>
        </c:dLbls>
        <c:gapWidth val="150"/>
        <c:axId val="68169088"/>
        <c:axId val="6818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E789-4351-BF94-1EEF3D1ABE76}"/>
            </c:ext>
          </c:extLst>
        </c:ser>
        <c:dLbls>
          <c:showLegendKey val="0"/>
          <c:showVal val="0"/>
          <c:showCatName val="0"/>
          <c:showSerName val="0"/>
          <c:showPercent val="0"/>
          <c:showBubbleSize val="0"/>
        </c:dLbls>
        <c:marker val="1"/>
        <c:smooth val="0"/>
        <c:axId val="68169088"/>
        <c:axId val="68183552"/>
      </c:lineChart>
      <c:dateAx>
        <c:axId val="68169088"/>
        <c:scaling>
          <c:orientation val="minMax"/>
        </c:scaling>
        <c:delete val="1"/>
        <c:axPos val="b"/>
        <c:numFmt formatCode="ge" sourceLinked="1"/>
        <c:majorTickMark val="none"/>
        <c:minorTickMark val="none"/>
        <c:tickLblPos val="none"/>
        <c:crossAx val="68183552"/>
        <c:crosses val="autoZero"/>
        <c:auto val="1"/>
        <c:lblOffset val="100"/>
        <c:baseTimeUnit val="years"/>
      </c:dateAx>
      <c:valAx>
        <c:axId val="6818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6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79.3</c:v>
                </c:pt>
                <c:pt idx="1">
                  <c:v>56.3</c:v>
                </c:pt>
                <c:pt idx="2">
                  <c:v>72.400000000000006</c:v>
                </c:pt>
                <c:pt idx="3">
                  <c:v>70.8</c:v>
                </c:pt>
                <c:pt idx="4">
                  <c:v>67.3</c:v>
                </c:pt>
              </c:numCache>
            </c:numRef>
          </c:val>
          <c:extLst xmlns:c16r2="http://schemas.microsoft.com/office/drawing/2015/06/chart">
            <c:ext xmlns:c16="http://schemas.microsoft.com/office/drawing/2014/chart" uri="{C3380CC4-5D6E-409C-BE32-E72D297353CC}">
              <c16:uniqueId val="{00000000-0A7F-4F4F-9A5B-8B1B17845322}"/>
            </c:ext>
          </c:extLst>
        </c:ser>
        <c:dLbls>
          <c:showLegendKey val="0"/>
          <c:showVal val="0"/>
          <c:showCatName val="0"/>
          <c:showSerName val="0"/>
          <c:showPercent val="0"/>
          <c:showBubbleSize val="0"/>
        </c:dLbls>
        <c:gapWidth val="150"/>
        <c:axId val="68209664"/>
        <c:axId val="6821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0A7F-4F4F-9A5B-8B1B17845322}"/>
            </c:ext>
          </c:extLst>
        </c:ser>
        <c:dLbls>
          <c:showLegendKey val="0"/>
          <c:showVal val="0"/>
          <c:showCatName val="0"/>
          <c:showSerName val="0"/>
          <c:showPercent val="0"/>
          <c:showBubbleSize val="0"/>
        </c:dLbls>
        <c:marker val="1"/>
        <c:smooth val="0"/>
        <c:axId val="68209664"/>
        <c:axId val="68215936"/>
      </c:lineChart>
      <c:dateAx>
        <c:axId val="68209664"/>
        <c:scaling>
          <c:orientation val="minMax"/>
        </c:scaling>
        <c:delete val="1"/>
        <c:axPos val="b"/>
        <c:numFmt formatCode="ge" sourceLinked="1"/>
        <c:majorTickMark val="none"/>
        <c:minorTickMark val="none"/>
        <c:tickLblPos val="none"/>
        <c:crossAx val="68215936"/>
        <c:crosses val="autoZero"/>
        <c:auto val="1"/>
        <c:lblOffset val="100"/>
        <c:baseTimeUnit val="years"/>
      </c:dateAx>
      <c:valAx>
        <c:axId val="6821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20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88.8</c:v>
                </c:pt>
                <c:pt idx="1">
                  <c:v>93.8</c:v>
                </c:pt>
                <c:pt idx="2">
                  <c:v>94.7</c:v>
                </c:pt>
                <c:pt idx="3">
                  <c:v>96.2</c:v>
                </c:pt>
                <c:pt idx="4">
                  <c:v>100.8</c:v>
                </c:pt>
              </c:numCache>
            </c:numRef>
          </c:val>
          <c:extLst xmlns:c16r2="http://schemas.microsoft.com/office/drawing/2015/06/chart">
            <c:ext xmlns:c16="http://schemas.microsoft.com/office/drawing/2014/chart" uri="{C3380CC4-5D6E-409C-BE32-E72D297353CC}">
              <c16:uniqueId val="{00000000-1A68-4310-8F42-1079A28652F7}"/>
            </c:ext>
          </c:extLst>
        </c:ser>
        <c:dLbls>
          <c:showLegendKey val="0"/>
          <c:showVal val="0"/>
          <c:showCatName val="0"/>
          <c:showSerName val="0"/>
          <c:showPercent val="0"/>
          <c:showBubbleSize val="0"/>
        </c:dLbls>
        <c:gapWidth val="150"/>
        <c:axId val="68266624"/>
        <c:axId val="6828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1A68-4310-8F42-1079A28652F7}"/>
            </c:ext>
          </c:extLst>
        </c:ser>
        <c:dLbls>
          <c:showLegendKey val="0"/>
          <c:showVal val="0"/>
          <c:showCatName val="0"/>
          <c:showSerName val="0"/>
          <c:showPercent val="0"/>
          <c:showBubbleSize val="0"/>
        </c:dLbls>
        <c:marker val="1"/>
        <c:smooth val="0"/>
        <c:axId val="68266624"/>
        <c:axId val="68281088"/>
      </c:lineChart>
      <c:dateAx>
        <c:axId val="68266624"/>
        <c:scaling>
          <c:orientation val="minMax"/>
        </c:scaling>
        <c:delete val="1"/>
        <c:axPos val="b"/>
        <c:numFmt formatCode="ge" sourceLinked="1"/>
        <c:majorTickMark val="none"/>
        <c:minorTickMark val="none"/>
        <c:tickLblPos val="none"/>
        <c:crossAx val="68281088"/>
        <c:crosses val="autoZero"/>
        <c:auto val="1"/>
        <c:lblOffset val="100"/>
        <c:baseTimeUnit val="years"/>
      </c:dateAx>
      <c:valAx>
        <c:axId val="6828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826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40.200000000000003</c:v>
                </c:pt>
                <c:pt idx="1">
                  <c:v>55.2</c:v>
                </c:pt>
                <c:pt idx="2">
                  <c:v>58.6</c:v>
                </c:pt>
                <c:pt idx="3">
                  <c:v>62.3</c:v>
                </c:pt>
                <c:pt idx="4">
                  <c:v>65.900000000000006</c:v>
                </c:pt>
              </c:numCache>
            </c:numRef>
          </c:val>
          <c:extLst xmlns:c16r2="http://schemas.microsoft.com/office/drawing/2015/06/chart">
            <c:ext xmlns:c16="http://schemas.microsoft.com/office/drawing/2014/chart" uri="{C3380CC4-5D6E-409C-BE32-E72D297353CC}">
              <c16:uniqueId val="{00000000-1FAE-491F-9619-15F0521B15EF}"/>
            </c:ext>
          </c:extLst>
        </c:ser>
        <c:dLbls>
          <c:showLegendKey val="0"/>
          <c:showVal val="0"/>
          <c:showCatName val="0"/>
          <c:showSerName val="0"/>
          <c:showPercent val="0"/>
          <c:showBubbleSize val="0"/>
        </c:dLbls>
        <c:gapWidth val="150"/>
        <c:axId val="68444544"/>
        <c:axId val="6844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1FAE-491F-9619-15F0521B15EF}"/>
            </c:ext>
          </c:extLst>
        </c:ser>
        <c:dLbls>
          <c:showLegendKey val="0"/>
          <c:showVal val="0"/>
          <c:showCatName val="0"/>
          <c:showSerName val="0"/>
          <c:showPercent val="0"/>
          <c:showBubbleSize val="0"/>
        </c:dLbls>
        <c:marker val="1"/>
        <c:smooth val="0"/>
        <c:axId val="68444544"/>
        <c:axId val="68446464"/>
      </c:lineChart>
      <c:dateAx>
        <c:axId val="68444544"/>
        <c:scaling>
          <c:orientation val="minMax"/>
        </c:scaling>
        <c:delete val="1"/>
        <c:axPos val="b"/>
        <c:numFmt formatCode="ge" sourceLinked="1"/>
        <c:majorTickMark val="none"/>
        <c:minorTickMark val="none"/>
        <c:tickLblPos val="none"/>
        <c:crossAx val="68446464"/>
        <c:crosses val="autoZero"/>
        <c:auto val="1"/>
        <c:lblOffset val="100"/>
        <c:baseTimeUnit val="years"/>
      </c:dateAx>
      <c:valAx>
        <c:axId val="6844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44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68.8</c:v>
                </c:pt>
                <c:pt idx="1">
                  <c:v>68</c:v>
                </c:pt>
                <c:pt idx="2">
                  <c:v>68.900000000000006</c:v>
                </c:pt>
                <c:pt idx="3">
                  <c:v>70.7</c:v>
                </c:pt>
                <c:pt idx="4">
                  <c:v>72.900000000000006</c:v>
                </c:pt>
              </c:numCache>
            </c:numRef>
          </c:val>
          <c:extLst xmlns:c16r2="http://schemas.microsoft.com/office/drawing/2015/06/chart">
            <c:ext xmlns:c16="http://schemas.microsoft.com/office/drawing/2014/chart" uri="{C3380CC4-5D6E-409C-BE32-E72D297353CC}">
              <c16:uniqueId val="{00000000-DEA6-49BC-B560-9292DA732039}"/>
            </c:ext>
          </c:extLst>
        </c:ser>
        <c:dLbls>
          <c:showLegendKey val="0"/>
          <c:showVal val="0"/>
          <c:showCatName val="0"/>
          <c:showSerName val="0"/>
          <c:showPercent val="0"/>
          <c:showBubbleSize val="0"/>
        </c:dLbls>
        <c:gapWidth val="150"/>
        <c:axId val="88809472"/>
        <c:axId val="8881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DEA6-49BC-B560-9292DA732039}"/>
            </c:ext>
          </c:extLst>
        </c:ser>
        <c:dLbls>
          <c:showLegendKey val="0"/>
          <c:showVal val="0"/>
          <c:showCatName val="0"/>
          <c:showSerName val="0"/>
          <c:showPercent val="0"/>
          <c:showBubbleSize val="0"/>
        </c:dLbls>
        <c:marker val="1"/>
        <c:smooth val="0"/>
        <c:axId val="88809472"/>
        <c:axId val="88811392"/>
      </c:lineChart>
      <c:dateAx>
        <c:axId val="88809472"/>
        <c:scaling>
          <c:orientation val="minMax"/>
        </c:scaling>
        <c:delete val="1"/>
        <c:axPos val="b"/>
        <c:numFmt formatCode="ge" sourceLinked="1"/>
        <c:majorTickMark val="none"/>
        <c:minorTickMark val="none"/>
        <c:tickLblPos val="none"/>
        <c:crossAx val="88811392"/>
        <c:crosses val="autoZero"/>
        <c:auto val="1"/>
        <c:lblOffset val="100"/>
        <c:baseTimeUnit val="years"/>
      </c:dateAx>
      <c:valAx>
        <c:axId val="8881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80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43134167</c:v>
                </c:pt>
                <c:pt idx="1">
                  <c:v>44007511</c:v>
                </c:pt>
                <c:pt idx="2">
                  <c:v>44477522</c:v>
                </c:pt>
                <c:pt idx="3">
                  <c:v>44581911</c:v>
                </c:pt>
                <c:pt idx="4">
                  <c:v>44325967</c:v>
                </c:pt>
              </c:numCache>
            </c:numRef>
          </c:val>
          <c:extLst xmlns:c16r2="http://schemas.microsoft.com/office/drawing/2015/06/chart">
            <c:ext xmlns:c16="http://schemas.microsoft.com/office/drawing/2014/chart" uri="{C3380CC4-5D6E-409C-BE32-E72D297353CC}">
              <c16:uniqueId val="{00000000-5D1C-4A64-905A-9A99C4201CAC}"/>
            </c:ext>
          </c:extLst>
        </c:ser>
        <c:dLbls>
          <c:showLegendKey val="0"/>
          <c:showVal val="0"/>
          <c:showCatName val="0"/>
          <c:showSerName val="0"/>
          <c:showPercent val="0"/>
          <c:showBubbleSize val="0"/>
        </c:dLbls>
        <c:gapWidth val="150"/>
        <c:axId val="88841600"/>
        <c:axId val="8884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5D1C-4A64-905A-9A99C4201CAC}"/>
            </c:ext>
          </c:extLst>
        </c:ser>
        <c:dLbls>
          <c:showLegendKey val="0"/>
          <c:showVal val="0"/>
          <c:showCatName val="0"/>
          <c:showSerName val="0"/>
          <c:showPercent val="0"/>
          <c:showBubbleSize val="0"/>
        </c:dLbls>
        <c:marker val="1"/>
        <c:smooth val="0"/>
        <c:axId val="88841600"/>
        <c:axId val="88847872"/>
      </c:lineChart>
      <c:dateAx>
        <c:axId val="88841600"/>
        <c:scaling>
          <c:orientation val="minMax"/>
        </c:scaling>
        <c:delete val="1"/>
        <c:axPos val="b"/>
        <c:numFmt formatCode="ge" sourceLinked="1"/>
        <c:majorTickMark val="none"/>
        <c:minorTickMark val="none"/>
        <c:tickLblPos val="none"/>
        <c:crossAx val="88847872"/>
        <c:crosses val="autoZero"/>
        <c:auto val="1"/>
        <c:lblOffset val="100"/>
        <c:baseTimeUnit val="years"/>
      </c:dateAx>
      <c:valAx>
        <c:axId val="88847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84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28.3</c:v>
                </c:pt>
                <c:pt idx="1">
                  <c:v>23</c:v>
                </c:pt>
                <c:pt idx="2">
                  <c:v>12.9</c:v>
                </c:pt>
                <c:pt idx="3">
                  <c:v>13.1</c:v>
                </c:pt>
                <c:pt idx="4">
                  <c:v>12.5</c:v>
                </c:pt>
              </c:numCache>
            </c:numRef>
          </c:val>
          <c:extLst xmlns:c16r2="http://schemas.microsoft.com/office/drawing/2015/06/chart">
            <c:ext xmlns:c16="http://schemas.microsoft.com/office/drawing/2014/chart" uri="{C3380CC4-5D6E-409C-BE32-E72D297353CC}">
              <c16:uniqueId val="{00000000-5D44-4F6F-A3BB-6FFD99551BB1}"/>
            </c:ext>
          </c:extLst>
        </c:ser>
        <c:dLbls>
          <c:showLegendKey val="0"/>
          <c:showVal val="0"/>
          <c:showCatName val="0"/>
          <c:showSerName val="0"/>
          <c:showPercent val="0"/>
          <c:showBubbleSize val="0"/>
        </c:dLbls>
        <c:gapWidth val="150"/>
        <c:axId val="118258304"/>
        <c:axId val="11826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5D44-4F6F-A3BB-6FFD99551BB1}"/>
            </c:ext>
          </c:extLst>
        </c:ser>
        <c:dLbls>
          <c:showLegendKey val="0"/>
          <c:showVal val="0"/>
          <c:showCatName val="0"/>
          <c:showSerName val="0"/>
          <c:showPercent val="0"/>
          <c:showBubbleSize val="0"/>
        </c:dLbls>
        <c:marker val="1"/>
        <c:smooth val="0"/>
        <c:axId val="118258304"/>
        <c:axId val="118264576"/>
      </c:lineChart>
      <c:dateAx>
        <c:axId val="118258304"/>
        <c:scaling>
          <c:orientation val="minMax"/>
        </c:scaling>
        <c:delete val="1"/>
        <c:axPos val="b"/>
        <c:numFmt formatCode="ge" sourceLinked="1"/>
        <c:majorTickMark val="none"/>
        <c:minorTickMark val="none"/>
        <c:tickLblPos val="none"/>
        <c:crossAx val="118264576"/>
        <c:crosses val="autoZero"/>
        <c:auto val="1"/>
        <c:lblOffset val="100"/>
        <c:baseTimeUnit val="years"/>
      </c:dateAx>
      <c:valAx>
        <c:axId val="11826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25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54.4</c:v>
                </c:pt>
                <c:pt idx="1">
                  <c:v>65.7</c:v>
                </c:pt>
                <c:pt idx="2">
                  <c:v>69.599999999999994</c:v>
                </c:pt>
                <c:pt idx="3">
                  <c:v>72.599999999999994</c:v>
                </c:pt>
                <c:pt idx="4">
                  <c:v>76.2</c:v>
                </c:pt>
              </c:numCache>
            </c:numRef>
          </c:val>
          <c:extLst xmlns:c16r2="http://schemas.microsoft.com/office/drawing/2015/06/chart">
            <c:ext xmlns:c16="http://schemas.microsoft.com/office/drawing/2014/chart" uri="{C3380CC4-5D6E-409C-BE32-E72D297353CC}">
              <c16:uniqueId val="{00000000-04E1-4229-8A33-1197B6C645BD}"/>
            </c:ext>
          </c:extLst>
        </c:ser>
        <c:dLbls>
          <c:showLegendKey val="0"/>
          <c:showVal val="0"/>
          <c:showCatName val="0"/>
          <c:showSerName val="0"/>
          <c:showPercent val="0"/>
          <c:showBubbleSize val="0"/>
        </c:dLbls>
        <c:gapWidth val="150"/>
        <c:axId val="119341824"/>
        <c:axId val="11934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04E1-4229-8A33-1197B6C645BD}"/>
            </c:ext>
          </c:extLst>
        </c:ser>
        <c:dLbls>
          <c:showLegendKey val="0"/>
          <c:showVal val="0"/>
          <c:showCatName val="0"/>
          <c:showSerName val="0"/>
          <c:showPercent val="0"/>
          <c:showBubbleSize val="0"/>
        </c:dLbls>
        <c:marker val="1"/>
        <c:smooth val="0"/>
        <c:axId val="119341824"/>
        <c:axId val="119343744"/>
      </c:lineChart>
      <c:dateAx>
        <c:axId val="119341824"/>
        <c:scaling>
          <c:orientation val="minMax"/>
        </c:scaling>
        <c:delete val="1"/>
        <c:axPos val="b"/>
        <c:numFmt formatCode="ge" sourceLinked="1"/>
        <c:majorTickMark val="none"/>
        <c:minorTickMark val="none"/>
        <c:tickLblPos val="none"/>
        <c:crossAx val="119343744"/>
        <c:crosses val="autoZero"/>
        <c:auto val="1"/>
        <c:lblOffset val="100"/>
        <c:baseTimeUnit val="years"/>
      </c:dateAx>
      <c:valAx>
        <c:axId val="11934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34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I1" zoomScaleNormal="100"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row>
    <row r="3" spans="1:388"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row>
    <row r="4" spans="1:388"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9" t="str">
        <f>データ!H6</f>
        <v>宮城県加美郡保健医療福祉行政事務組合　公立加美病院</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3"/>
      <c r="NJ7" s="6" t="s">
        <v>9</v>
      </c>
      <c r="NK7" s="7"/>
      <c r="NL7" s="7"/>
      <c r="NM7" s="7"/>
      <c r="NN7" s="7"/>
      <c r="NO7" s="7"/>
      <c r="NP7" s="7"/>
      <c r="NQ7" s="7"/>
      <c r="NR7" s="7"/>
      <c r="NS7" s="7"/>
      <c r="NT7" s="7"/>
      <c r="NU7" s="7"/>
      <c r="NV7" s="7"/>
      <c r="NW7" s="8"/>
      <c r="NX7" s="3"/>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50床以上～100床未満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26" t="str">
        <f>データ!O7</f>
        <v>非設置</v>
      </c>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8"/>
      <c r="ID8" s="119">
        <f>データ!Y6</f>
        <v>40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データ!Z6</f>
        <v>50</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36" t="s">
        <v>10</v>
      </c>
      <c r="NK8" s="137"/>
      <c r="NL8" s="9" t="s">
        <v>11</v>
      </c>
      <c r="NM8" s="10"/>
      <c r="NN8" s="10"/>
      <c r="NO8" s="10"/>
      <c r="NP8" s="10"/>
      <c r="NQ8" s="10"/>
      <c r="NR8" s="10"/>
      <c r="NS8" s="10"/>
      <c r="NT8" s="10"/>
      <c r="NU8" s="10"/>
      <c r="NV8" s="10"/>
      <c r="NW8" s="11"/>
      <c r="NX8" s="3"/>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3"/>
      <c r="NJ9" s="134" t="s">
        <v>20</v>
      </c>
      <c r="NK9" s="135"/>
      <c r="NL9" s="12" t="s">
        <v>21</v>
      </c>
      <c r="NM9" s="13"/>
      <c r="NN9" s="13"/>
      <c r="NO9" s="13"/>
      <c r="NP9" s="13"/>
      <c r="NQ9" s="13"/>
      <c r="NR9" s="13"/>
      <c r="NS9" s="13"/>
      <c r="NT9" s="13"/>
      <c r="NU9" s="14"/>
      <c r="NV9" s="14"/>
      <c r="NW9" s="15"/>
      <c r="NX9" s="3"/>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8</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90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6" t="s">
        <v>23</v>
      </c>
      <c r="NM10" s="17"/>
      <c r="NN10" s="17"/>
      <c r="NO10" s="17"/>
      <c r="NP10" s="17"/>
      <c r="NQ10" s="17"/>
      <c r="NR10" s="17"/>
      <c r="NS10" s="17"/>
      <c r="NT10" s="17"/>
      <c r="NU10" s="17"/>
      <c r="NV10" s="17"/>
      <c r="NW10" s="18"/>
      <c r="NX10" s="3"/>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19"/>
      <c r="NJ11" s="3"/>
      <c r="NK11" s="3"/>
      <c r="NL11" s="3"/>
      <c r="NM11" s="3"/>
      <c r="NN11" s="3"/>
      <c r="NO11" s="3"/>
      <c r="NP11" s="3"/>
      <c r="NQ11" s="3"/>
      <c r="NR11" s="3"/>
      <c r="NS11" s="3"/>
      <c r="NT11" s="3"/>
      <c r="NU11" s="3"/>
      <c r="NV11" s="3"/>
      <c r="NW11" s="3"/>
      <c r="NX11" s="3"/>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7804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第２種該当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38</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データ!AF6</f>
        <v>49</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87</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19"/>
      <c r="NJ12" s="3"/>
      <c r="NK12" s="3"/>
      <c r="NL12" s="3"/>
      <c r="NM12" s="3"/>
      <c r="NN12" s="3"/>
      <c r="NO12" s="3"/>
      <c r="NP12" s="3"/>
      <c r="NQ12" s="3"/>
      <c r="NR12" s="3"/>
      <c r="NS12" s="3"/>
      <c r="NT12" s="3"/>
      <c r="NU12" s="3"/>
      <c r="NV12" s="3"/>
      <c r="NW12" s="3"/>
      <c r="NX12" s="3"/>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19"/>
      <c r="NJ13" s="20"/>
      <c r="NK13" s="20"/>
      <c r="NL13" s="20"/>
      <c r="NM13" s="20"/>
      <c r="NN13" s="20"/>
      <c r="NO13" s="20"/>
      <c r="NP13" s="20"/>
      <c r="NQ13" s="20"/>
      <c r="NR13" s="20"/>
      <c r="NS13" s="20"/>
      <c r="NT13" s="20"/>
      <c r="NU13" s="20"/>
      <c r="NV13" s="20"/>
      <c r="NW13" s="20"/>
      <c r="NX13" s="20"/>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3" t="s">
        <v>154</v>
      </c>
      <c r="NK16" s="124"/>
      <c r="NL16" s="124"/>
      <c r="NM16" s="124"/>
      <c r="NN16" s="124"/>
      <c r="NO16" s="124"/>
      <c r="NP16" s="124"/>
      <c r="NQ16" s="124"/>
      <c r="NR16" s="124"/>
      <c r="NS16" s="124"/>
      <c r="NT16" s="124"/>
      <c r="NU16" s="124"/>
      <c r="NV16" s="124"/>
      <c r="NW16" s="124"/>
      <c r="NX16" s="125"/>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157</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5"/>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88.8</v>
      </c>
      <c r="Q33" s="100"/>
      <c r="R33" s="100"/>
      <c r="S33" s="100"/>
      <c r="T33" s="100"/>
      <c r="U33" s="100"/>
      <c r="V33" s="100"/>
      <c r="W33" s="100"/>
      <c r="X33" s="100"/>
      <c r="Y33" s="100"/>
      <c r="Z33" s="100"/>
      <c r="AA33" s="100"/>
      <c r="AB33" s="100"/>
      <c r="AC33" s="100"/>
      <c r="AD33" s="101"/>
      <c r="AE33" s="99">
        <f>データ!AI7</f>
        <v>93.8</v>
      </c>
      <c r="AF33" s="100"/>
      <c r="AG33" s="100"/>
      <c r="AH33" s="100"/>
      <c r="AI33" s="100"/>
      <c r="AJ33" s="100"/>
      <c r="AK33" s="100"/>
      <c r="AL33" s="100"/>
      <c r="AM33" s="100"/>
      <c r="AN33" s="100"/>
      <c r="AO33" s="100"/>
      <c r="AP33" s="100"/>
      <c r="AQ33" s="100"/>
      <c r="AR33" s="100"/>
      <c r="AS33" s="101"/>
      <c r="AT33" s="99">
        <f>データ!AJ7</f>
        <v>94.7</v>
      </c>
      <c r="AU33" s="100"/>
      <c r="AV33" s="100"/>
      <c r="AW33" s="100"/>
      <c r="AX33" s="100"/>
      <c r="AY33" s="100"/>
      <c r="AZ33" s="100"/>
      <c r="BA33" s="100"/>
      <c r="BB33" s="100"/>
      <c r="BC33" s="100"/>
      <c r="BD33" s="100"/>
      <c r="BE33" s="100"/>
      <c r="BF33" s="100"/>
      <c r="BG33" s="100"/>
      <c r="BH33" s="101"/>
      <c r="BI33" s="99">
        <f>データ!AK7</f>
        <v>96.2</v>
      </c>
      <c r="BJ33" s="100"/>
      <c r="BK33" s="100"/>
      <c r="BL33" s="100"/>
      <c r="BM33" s="100"/>
      <c r="BN33" s="100"/>
      <c r="BO33" s="100"/>
      <c r="BP33" s="100"/>
      <c r="BQ33" s="100"/>
      <c r="BR33" s="100"/>
      <c r="BS33" s="100"/>
      <c r="BT33" s="100"/>
      <c r="BU33" s="100"/>
      <c r="BV33" s="100"/>
      <c r="BW33" s="101"/>
      <c r="BX33" s="99">
        <f>データ!AL7</f>
        <v>100.8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79.3</v>
      </c>
      <c r="DE33" s="100"/>
      <c r="DF33" s="100"/>
      <c r="DG33" s="100"/>
      <c r="DH33" s="100"/>
      <c r="DI33" s="100"/>
      <c r="DJ33" s="100"/>
      <c r="DK33" s="100"/>
      <c r="DL33" s="100"/>
      <c r="DM33" s="100"/>
      <c r="DN33" s="100"/>
      <c r="DO33" s="100"/>
      <c r="DP33" s="100"/>
      <c r="DQ33" s="100"/>
      <c r="DR33" s="101"/>
      <c r="DS33" s="99">
        <f>データ!AT7</f>
        <v>56.3</v>
      </c>
      <c r="DT33" s="100"/>
      <c r="DU33" s="100"/>
      <c r="DV33" s="100"/>
      <c r="DW33" s="100"/>
      <c r="DX33" s="100"/>
      <c r="DY33" s="100"/>
      <c r="DZ33" s="100"/>
      <c r="EA33" s="100"/>
      <c r="EB33" s="100"/>
      <c r="EC33" s="100"/>
      <c r="ED33" s="100"/>
      <c r="EE33" s="100"/>
      <c r="EF33" s="100"/>
      <c r="EG33" s="101"/>
      <c r="EH33" s="99">
        <f>データ!AU7</f>
        <v>72.400000000000006</v>
      </c>
      <c r="EI33" s="100"/>
      <c r="EJ33" s="100"/>
      <c r="EK33" s="100"/>
      <c r="EL33" s="100"/>
      <c r="EM33" s="100"/>
      <c r="EN33" s="100"/>
      <c r="EO33" s="100"/>
      <c r="EP33" s="100"/>
      <c r="EQ33" s="100"/>
      <c r="ER33" s="100"/>
      <c r="ES33" s="100"/>
      <c r="ET33" s="100"/>
      <c r="EU33" s="100"/>
      <c r="EV33" s="101"/>
      <c r="EW33" s="99">
        <f>データ!AV7</f>
        <v>70.8</v>
      </c>
      <c r="EX33" s="100"/>
      <c r="EY33" s="100"/>
      <c r="EZ33" s="100"/>
      <c r="FA33" s="100"/>
      <c r="FB33" s="100"/>
      <c r="FC33" s="100"/>
      <c r="FD33" s="100"/>
      <c r="FE33" s="100"/>
      <c r="FF33" s="100"/>
      <c r="FG33" s="100"/>
      <c r="FH33" s="100"/>
      <c r="FI33" s="100"/>
      <c r="FJ33" s="100"/>
      <c r="FK33" s="101"/>
      <c r="FL33" s="99">
        <f>データ!AW7</f>
        <v>67.3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133.30000000000001</v>
      </c>
      <c r="GS33" s="100"/>
      <c r="GT33" s="100"/>
      <c r="GU33" s="100"/>
      <c r="GV33" s="100"/>
      <c r="GW33" s="100"/>
      <c r="GX33" s="100"/>
      <c r="GY33" s="100"/>
      <c r="GZ33" s="100"/>
      <c r="HA33" s="100"/>
      <c r="HB33" s="100"/>
      <c r="HC33" s="100"/>
      <c r="HD33" s="100"/>
      <c r="HE33" s="100"/>
      <c r="HF33" s="101"/>
      <c r="HG33" s="99">
        <f>データ!BE7</f>
        <v>151.1</v>
      </c>
      <c r="HH33" s="100"/>
      <c r="HI33" s="100"/>
      <c r="HJ33" s="100"/>
      <c r="HK33" s="100"/>
      <c r="HL33" s="100"/>
      <c r="HM33" s="100"/>
      <c r="HN33" s="100"/>
      <c r="HO33" s="100"/>
      <c r="HP33" s="100"/>
      <c r="HQ33" s="100"/>
      <c r="HR33" s="100"/>
      <c r="HS33" s="100"/>
      <c r="HT33" s="100"/>
      <c r="HU33" s="101"/>
      <c r="HV33" s="99">
        <f>データ!BF7</f>
        <v>173.1</v>
      </c>
      <c r="HW33" s="100"/>
      <c r="HX33" s="100"/>
      <c r="HY33" s="100"/>
      <c r="HZ33" s="100"/>
      <c r="IA33" s="100"/>
      <c r="IB33" s="100"/>
      <c r="IC33" s="100"/>
      <c r="ID33" s="100"/>
      <c r="IE33" s="100"/>
      <c r="IF33" s="100"/>
      <c r="IG33" s="100"/>
      <c r="IH33" s="100"/>
      <c r="II33" s="100"/>
      <c r="IJ33" s="101"/>
      <c r="IK33" s="99">
        <f>データ!BG7</f>
        <v>180.3</v>
      </c>
      <c r="IL33" s="100"/>
      <c r="IM33" s="100"/>
      <c r="IN33" s="100"/>
      <c r="IO33" s="100"/>
      <c r="IP33" s="100"/>
      <c r="IQ33" s="100"/>
      <c r="IR33" s="100"/>
      <c r="IS33" s="100"/>
      <c r="IT33" s="100"/>
      <c r="IU33" s="100"/>
      <c r="IV33" s="100"/>
      <c r="IW33" s="100"/>
      <c r="IX33" s="100"/>
      <c r="IY33" s="101"/>
      <c r="IZ33" s="99">
        <f>データ!BH7</f>
        <v>185.7</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79</v>
      </c>
      <c r="KG33" s="100"/>
      <c r="KH33" s="100"/>
      <c r="KI33" s="100"/>
      <c r="KJ33" s="100"/>
      <c r="KK33" s="100"/>
      <c r="KL33" s="100"/>
      <c r="KM33" s="100"/>
      <c r="KN33" s="100"/>
      <c r="KO33" s="100"/>
      <c r="KP33" s="100"/>
      <c r="KQ33" s="100"/>
      <c r="KR33" s="100"/>
      <c r="KS33" s="100"/>
      <c r="KT33" s="101"/>
      <c r="KU33" s="99">
        <f>データ!BP7</f>
        <v>76.599999999999994</v>
      </c>
      <c r="KV33" s="100"/>
      <c r="KW33" s="100"/>
      <c r="KX33" s="100"/>
      <c r="KY33" s="100"/>
      <c r="KZ33" s="100"/>
      <c r="LA33" s="100"/>
      <c r="LB33" s="100"/>
      <c r="LC33" s="100"/>
      <c r="LD33" s="100"/>
      <c r="LE33" s="100"/>
      <c r="LF33" s="100"/>
      <c r="LG33" s="100"/>
      <c r="LH33" s="100"/>
      <c r="LI33" s="101"/>
      <c r="LJ33" s="99">
        <f>データ!BQ7</f>
        <v>79</v>
      </c>
      <c r="LK33" s="100"/>
      <c r="LL33" s="100"/>
      <c r="LM33" s="100"/>
      <c r="LN33" s="100"/>
      <c r="LO33" s="100"/>
      <c r="LP33" s="100"/>
      <c r="LQ33" s="100"/>
      <c r="LR33" s="100"/>
      <c r="LS33" s="100"/>
      <c r="LT33" s="100"/>
      <c r="LU33" s="100"/>
      <c r="LV33" s="100"/>
      <c r="LW33" s="100"/>
      <c r="LX33" s="101"/>
      <c r="LY33" s="99">
        <f>データ!BR7</f>
        <v>81.3</v>
      </c>
      <c r="LZ33" s="100"/>
      <c r="MA33" s="100"/>
      <c r="MB33" s="100"/>
      <c r="MC33" s="100"/>
      <c r="MD33" s="100"/>
      <c r="ME33" s="100"/>
      <c r="MF33" s="100"/>
      <c r="MG33" s="100"/>
      <c r="MH33" s="100"/>
      <c r="MI33" s="100"/>
      <c r="MJ33" s="100"/>
      <c r="MK33" s="100"/>
      <c r="ML33" s="100"/>
      <c r="MM33" s="101"/>
      <c r="MN33" s="99">
        <f>データ!BS7</f>
        <v>78</v>
      </c>
      <c r="MO33" s="100"/>
      <c r="MP33" s="100"/>
      <c r="MQ33" s="100"/>
      <c r="MR33" s="100"/>
      <c r="MS33" s="100"/>
      <c r="MT33" s="100"/>
      <c r="MU33" s="100"/>
      <c r="MV33" s="100"/>
      <c r="MW33" s="100"/>
      <c r="MX33" s="100"/>
      <c r="MY33" s="100"/>
      <c r="MZ33" s="100"/>
      <c r="NA33" s="100"/>
      <c r="NB33" s="101"/>
      <c r="ND33" s="5"/>
      <c r="NE33" s="5"/>
      <c r="NF33" s="5"/>
      <c r="NG33" s="5"/>
      <c r="NH33" s="27"/>
      <c r="NI33" s="2"/>
      <c r="NJ33" s="115"/>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115"/>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5"/>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5"/>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6"/>
      <c r="NK46" s="117"/>
      <c r="NL46" s="117"/>
      <c r="NM46" s="117"/>
      <c r="NN46" s="117"/>
      <c r="NO46" s="117"/>
      <c r="NP46" s="117"/>
      <c r="NQ46" s="117"/>
      <c r="NR46" s="117"/>
      <c r="NS46" s="117"/>
      <c r="NT46" s="117"/>
      <c r="NU46" s="117"/>
      <c r="NV46" s="117"/>
      <c r="NW46" s="117"/>
      <c r="NX46" s="11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156</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22221</v>
      </c>
      <c r="Q55" s="103"/>
      <c r="R55" s="103"/>
      <c r="S55" s="103"/>
      <c r="T55" s="103"/>
      <c r="U55" s="103"/>
      <c r="V55" s="103"/>
      <c r="W55" s="103"/>
      <c r="X55" s="103"/>
      <c r="Y55" s="103"/>
      <c r="Z55" s="103"/>
      <c r="AA55" s="103"/>
      <c r="AB55" s="103"/>
      <c r="AC55" s="103"/>
      <c r="AD55" s="104"/>
      <c r="AE55" s="102">
        <f>データ!CA7</f>
        <v>22024</v>
      </c>
      <c r="AF55" s="103"/>
      <c r="AG55" s="103"/>
      <c r="AH55" s="103"/>
      <c r="AI55" s="103"/>
      <c r="AJ55" s="103"/>
      <c r="AK55" s="103"/>
      <c r="AL55" s="103"/>
      <c r="AM55" s="103"/>
      <c r="AN55" s="103"/>
      <c r="AO55" s="103"/>
      <c r="AP55" s="103"/>
      <c r="AQ55" s="103"/>
      <c r="AR55" s="103"/>
      <c r="AS55" s="104"/>
      <c r="AT55" s="102">
        <f>データ!CB7</f>
        <v>22245</v>
      </c>
      <c r="AU55" s="103"/>
      <c r="AV55" s="103"/>
      <c r="AW55" s="103"/>
      <c r="AX55" s="103"/>
      <c r="AY55" s="103"/>
      <c r="AZ55" s="103"/>
      <c r="BA55" s="103"/>
      <c r="BB55" s="103"/>
      <c r="BC55" s="103"/>
      <c r="BD55" s="103"/>
      <c r="BE55" s="103"/>
      <c r="BF55" s="103"/>
      <c r="BG55" s="103"/>
      <c r="BH55" s="104"/>
      <c r="BI55" s="102">
        <f>データ!CC7</f>
        <v>21723</v>
      </c>
      <c r="BJ55" s="103"/>
      <c r="BK55" s="103"/>
      <c r="BL55" s="103"/>
      <c r="BM55" s="103"/>
      <c r="BN55" s="103"/>
      <c r="BO55" s="103"/>
      <c r="BP55" s="103"/>
      <c r="BQ55" s="103"/>
      <c r="BR55" s="103"/>
      <c r="BS55" s="103"/>
      <c r="BT55" s="103"/>
      <c r="BU55" s="103"/>
      <c r="BV55" s="103"/>
      <c r="BW55" s="104"/>
      <c r="BX55" s="102">
        <f>データ!CD7</f>
        <v>21207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14369</v>
      </c>
      <c r="DE55" s="103"/>
      <c r="DF55" s="103"/>
      <c r="DG55" s="103"/>
      <c r="DH55" s="103"/>
      <c r="DI55" s="103"/>
      <c r="DJ55" s="103"/>
      <c r="DK55" s="103"/>
      <c r="DL55" s="103"/>
      <c r="DM55" s="103"/>
      <c r="DN55" s="103"/>
      <c r="DO55" s="103"/>
      <c r="DP55" s="103"/>
      <c r="DQ55" s="103"/>
      <c r="DR55" s="104"/>
      <c r="DS55" s="102">
        <f>データ!CL7</f>
        <v>11444</v>
      </c>
      <c r="DT55" s="103"/>
      <c r="DU55" s="103"/>
      <c r="DV55" s="103"/>
      <c r="DW55" s="103"/>
      <c r="DX55" s="103"/>
      <c r="DY55" s="103"/>
      <c r="DZ55" s="103"/>
      <c r="EA55" s="103"/>
      <c r="EB55" s="103"/>
      <c r="EC55" s="103"/>
      <c r="ED55" s="103"/>
      <c r="EE55" s="103"/>
      <c r="EF55" s="103"/>
      <c r="EG55" s="104"/>
      <c r="EH55" s="102">
        <f>データ!CM7</f>
        <v>7296</v>
      </c>
      <c r="EI55" s="103"/>
      <c r="EJ55" s="103"/>
      <c r="EK55" s="103"/>
      <c r="EL55" s="103"/>
      <c r="EM55" s="103"/>
      <c r="EN55" s="103"/>
      <c r="EO55" s="103"/>
      <c r="EP55" s="103"/>
      <c r="EQ55" s="103"/>
      <c r="ER55" s="103"/>
      <c r="ES55" s="103"/>
      <c r="ET55" s="103"/>
      <c r="EU55" s="103"/>
      <c r="EV55" s="104"/>
      <c r="EW55" s="102">
        <f>データ!CN7</f>
        <v>7366</v>
      </c>
      <c r="EX55" s="103"/>
      <c r="EY55" s="103"/>
      <c r="EZ55" s="103"/>
      <c r="FA55" s="103"/>
      <c r="FB55" s="103"/>
      <c r="FC55" s="103"/>
      <c r="FD55" s="103"/>
      <c r="FE55" s="103"/>
      <c r="FF55" s="103"/>
      <c r="FG55" s="103"/>
      <c r="FH55" s="103"/>
      <c r="FI55" s="103"/>
      <c r="FJ55" s="103"/>
      <c r="FK55" s="104"/>
      <c r="FL55" s="102">
        <f>データ!CO7</f>
        <v>7791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54.4</v>
      </c>
      <c r="GS55" s="100"/>
      <c r="GT55" s="100"/>
      <c r="GU55" s="100"/>
      <c r="GV55" s="100"/>
      <c r="GW55" s="100"/>
      <c r="GX55" s="100"/>
      <c r="GY55" s="100"/>
      <c r="GZ55" s="100"/>
      <c r="HA55" s="100"/>
      <c r="HB55" s="100"/>
      <c r="HC55" s="100"/>
      <c r="HD55" s="100"/>
      <c r="HE55" s="100"/>
      <c r="HF55" s="101"/>
      <c r="HG55" s="99">
        <f>データ!CW7</f>
        <v>65.7</v>
      </c>
      <c r="HH55" s="100"/>
      <c r="HI55" s="100"/>
      <c r="HJ55" s="100"/>
      <c r="HK55" s="100"/>
      <c r="HL55" s="100"/>
      <c r="HM55" s="100"/>
      <c r="HN55" s="100"/>
      <c r="HO55" s="100"/>
      <c r="HP55" s="100"/>
      <c r="HQ55" s="100"/>
      <c r="HR55" s="100"/>
      <c r="HS55" s="100"/>
      <c r="HT55" s="100"/>
      <c r="HU55" s="101"/>
      <c r="HV55" s="99">
        <f>データ!CX7</f>
        <v>69.599999999999994</v>
      </c>
      <c r="HW55" s="100"/>
      <c r="HX55" s="100"/>
      <c r="HY55" s="100"/>
      <c r="HZ55" s="100"/>
      <c r="IA55" s="100"/>
      <c r="IB55" s="100"/>
      <c r="IC55" s="100"/>
      <c r="ID55" s="100"/>
      <c r="IE55" s="100"/>
      <c r="IF55" s="100"/>
      <c r="IG55" s="100"/>
      <c r="IH55" s="100"/>
      <c r="II55" s="100"/>
      <c r="IJ55" s="101"/>
      <c r="IK55" s="99">
        <f>データ!CY7</f>
        <v>72.599999999999994</v>
      </c>
      <c r="IL55" s="100"/>
      <c r="IM55" s="100"/>
      <c r="IN55" s="100"/>
      <c r="IO55" s="100"/>
      <c r="IP55" s="100"/>
      <c r="IQ55" s="100"/>
      <c r="IR55" s="100"/>
      <c r="IS55" s="100"/>
      <c r="IT55" s="100"/>
      <c r="IU55" s="100"/>
      <c r="IV55" s="100"/>
      <c r="IW55" s="100"/>
      <c r="IX55" s="100"/>
      <c r="IY55" s="101"/>
      <c r="IZ55" s="99">
        <f>データ!CZ7</f>
        <v>76.2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28.3</v>
      </c>
      <c r="KG55" s="100"/>
      <c r="KH55" s="100"/>
      <c r="KI55" s="100"/>
      <c r="KJ55" s="100"/>
      <c r="KK55" s="100"/>
      <c r="KL55" s="100"/>
      <c r="KM55" s="100"/>
      <c r="KN55" s="100"/>
      <c r="KO55" s="100"/>
      <c r="KP55" s="100"/>
      <c r="KQ55" s="100"/>
      <c r="KR55" s="100"/>
      <c r="KS55" s="100"/>
      <c r="KT55" s="101"/>
      <c r="KU55" s="99">
        <f>データ!DH7</f>
        <v>23</v>
      </c>
      <c r="KV55" s="100"/>
      <c r="KW55" s="100"/>
      <c r="KX55" s="100"/>
      <c r="KY55" s="100"/>
      <c r="KZ55" s="100"/>
      <c r="LA55" s="100"/>
      <c r="LB55" s="100"/>
      <c r="LC55" s="100"/>
      <c r="LD55" s="100"/>
      <c r="LE55" s="100"/>
      <c r="LF55" s="100"/>
      <c r="LG55" s="100"/>
      <c r="LH55" s="100"/>
      <c r="LI55" s="101"/>
      <c r="LJ55" s="99">
        <f>データ!DI7</f>
        <v>12.9</v>
      </c>
      <c r="LK55" s="100"/>
      <c r="LL55" s="100"/>
      <c r="LM55" s="100"/>
      <c r="LN55" s="100"/>
      <c r="LO55" s="100"/>
      <c r="LP55" s="100"/>
      <c r="LQ55" s="100"/>
      <c r="LR55" s="100"/>
      <c r="LS55" s="100"/>
      <c r="LT55" s="100"/>
      <c r="LU55" s="100"/>
      <c r="LV55" s="100"/>
      <c r="LW55" s="100"/>
      <c r="LX55" s="101"/>
      <c r="LY55" s="99">
        <f>データ!DJ7</f>
        <v>13.1</v>
      </c>
      <c r="LZ55" s="100"/>
      <c r="MA55" s="100"/>
      <c r="MB55" s="100"/>
      <c r="MC55" s="100"/>
      <c r="MD55" s="100"/>
      <c r="ME55" s="100"/>
      <c r="MF55" s="100"/>
      <c r="MG55" s="100"/>
      <c r="MH55" s="100"/>
      <c r="MI55" s="100"/>
      <c r="MJ55" s="100"/>
      <c r="MK55" s="100"/>
      <c r="ML55" s="100"/>
      <c r="MM55" s="101"/>
      <c r="MN55" s="99">
        <f>データ!DK7</f>
        <v>12.5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155</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40.200000000000003</v>
      </c>
      <c r="V79" s="82"/>
      <c r="W79" s="82"/>
      <c r="X79" s="82"/>
      <c r="Y79" s="82"/>
      <c r="Z79" s="82"/>
      <c r="AA79" s="82"/>
      <c r="AB79" s="82"/>
      <c r="AC79" s="82"/>
      <c r="AD79" s="82"/>
      <c r="AE79" s="82"/>
      <c r="AF79" s="82"/>
      <c r="AG79" s="82"/>
      <c r="AH79" s="82"/>
      <c r="AI79" s="82"/>
      <c r="AJ79" s="82"/>
      <c r="AK79" s="82"/>
      <c r="AL79" s="82"/>
      <c r="AM79" s="82"/>
      <c r="AN79" s="82">
        <f>データ!DS7</f>
        <v>55.2</v>
      </c>
      <c r="AO79" s="82"/>
      <c r="AP79" s="82"/>
      <c r="AQ79" s="82"/>
      <c r="AR79" s="82"/>
      <c r="AS79" s="82"/>
      <c r="AT79" s="82"/>
      <c r="AU79" s="82"/>
      <c r="AV79" s="82"/>
      <c r="AW79" s="82"/>
      <c r="AX79" s="82"/>
      <c r="AY79" s="82"/>
      <c r="AZ79" s="82"/>
      <c r="BA79" s="82"/>
      <c r="BB79" s="82"/>
      <c r="BC79" s="82"/>
      <c r="BD79" s="82"/>
      <c r="BE79" s="82"/>
      <c r="BF79" s="82"/>
      <c r="BG79" s="82">
        <f>データ!DT7</f>
        <v>58.6</v>
      </c>
      <c r="BH79" s="82"/>
      <c r="BI79" s="82"/>
      <c r="BJ79" s="82"/>
      <c r="BK79" s="82"/>
      <c r="BL79" s="82"/>
      <c r="BM79" s="82"/>
      <c r="BN79" s="82"/>
      <c r="BO79" s="82"/>
      <c r="BP79" s="82"/>
      <c r="BQ79" s="82"/>
      <c r="BR79" s="82"/>
      <c r="BS79" s="82"/>
      <c r="BT79" s="82"/>
      <c r="BU79" s="82"/>
      <c r="BV79" s="82"/>
      <c r="BW79" s="82"/>
      <c r="BX79" s="82"/>
      <c r="BY79" s="82"/>
      <c r="BZ79" s="82">
        <f>データ!DU7</f>
        <v>62.3</v>
      </c>
      <c r="CA79" s="82"/>
      <c r="CB79" s="82"/>
      <c r="CC79" s="82"/>
      <c r="CD79" s="82"/>
      <c r="CE79" s="82"/>
      <c r="CF79" s="82"/>
      <c r="CG79" s="82"/>
      <c r="CH79" s="82"/>
      <c r="CI79" s="82"/>
      <c r="CJ79" s="82"/>
      <c r="CK79" s="82"/>
      <c r="CL79" s="82"/>
      <c r="CM79" s="82"/>
      <c r="CN79" s="82"/>
      <c r="CO79" s="82"/>
      <c r="CP79" s="82"/>
      <c r="CQ79" s="82"/>
      <c r="CR79" s="82"/>
      <c r="CS79" s="82">
        <f>データ!DV7</f>
        <v>65.900000000000006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68.8</v>
      </c>
      <c r="EP79" s="82"/>
      <c r="EQ79" s="82"/>
      <c r="ER79" s="82"/>
      <c r="ES79" s="82"/>
      <c r="ET79" s="82"/>
      <c r="EU79" s="82"/>
      <c r="EV79" s="82"/>
      <c r="EW79" s="82"/>
      <c r="EX79" s="82"/>
      <c r="EY79" s="82"/>
      <c r="EZ79" s="82"/>
      <c r="FA79" s="82"/>
      <c r="FB79" s="82"/>
      <c r="FC79" s="82"/>
      <c r="FD79" s="82"/>
      <c r="FE79" s="82"/>
      <c r="FF79" s="82"/>
      <c r="FG79" s="82"/>
      <c r="FH79" s="82">
        <f>データ!ED7</f>
        <v>68</v>
      </c>
      <c r="FI79" s="82"/>
      <c r="FJ79" s="82"/>
      <c r="FK79" s="82"/>
      <c r="FL79" s="82"/>
      <c r="FM79" s="82"/>
      <c r="FN79" s="82"/>
      <c r="FO79" s="82"/>
      <c r="FP79" s="82"/>
      <c r="FQ79" s="82"/>
      <c r="FR79" s="82"/>
      <c r="FS79" s="82"/>
      <c r="FT79" s="82"/>
      <c r="FU79" s="82"/>
      <c r="FV79" s="82"/>
      <c r="FW79" s="82"/>
      <c r="FX79" s="82"/>
      <c r="FY79" s="82"/>
      <c r="FZ79" s="82"/>
      <c r="GA79" s="82">
        <f>データ!EE7</f>
        <v>68.900000000000006</v>
      </c>
      <c r="GB79" s="82"/>
      <c r="GC79" s="82"/>
      <c r="GD79" s="82"/>
      <c r="GE79" s="82"/>
      <c r="GF79" s="82"/>
      <c r="GG79" s="82"/>
      <c r="GH79" s="82"/>
      <c r="GI79" s="82"/>
      <c r="GJ79" s="82"/>
      <c r="GK79" s="82"/>
      <c r="GL79" s="82"/>
      <c r="GM79" s="82"/>
      <c r="GN79" s="82"/>
      <c r="GO79" s="82"/>
      <c r="GP79" s="82"/>
      <c r="GQ79" s="82"/>
      <c r="GR79" s="82"/>
      <c r="GS79" s="82"/>
      <c r="GT79" s="82">
        <f>データ!EF7</f>
        <v>70.7</v>
      </c>
      <c r="GU79" s="82"/>
      <c r="GV79" s="82"/>
      <c r="GW79" s="82"/>
      <c r="GX79" s="82"/>
      <c r="GY79" s="82"/>
      <c r="GZ79" s="82"/>
      <c r="HA79" s="82"/>
      <c r="HB79" s="82"/>
      <c r="HC79" s="82"/>
      <c r="HD79" s="82"/>
      <c r="HE79" s="82"/>
      <c r="HF79" s="82"/>
      <c r="HG79" s="82"/>
      <c r="HH79" s="82"/>
      <c r="HI79" s="82"/>
      <c r="HJ79" s="82"/>
      <c r="HK79" s="82"/>
      <c r="HL79" s="82"/>
      <c r="HM79" s="82">
        <f>データ!EG7</f>
        <v>72.900000000000006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43134167</v>
      </c>
      <c r="JK79" s="78"/>
      <c r="JL79" s="78"/>
      <c r="JM79" s="78"/>
      <c r="JN79" s="78"/>
      <c r="JO79" s="78"/>
      <c r="JP79" s="78"/>
      <c r="JQ79" s="78"/>
      <c r="JR79" s="78"/>
      <c r="JS79" s="78"/>
      <c r="JT79" s="78"/>
      <c r="JU79" s="78"/>
      <c r="JV79" s="78"/>
      <c r="JW79" s="78"/>
      <c r="JX79" s="78"/>
      <c r="JY79" s="78"/>
      <c r="JZ79" s="78"/>
      <c r="KA79" s="78"/>
      <c r="KB79" s="78"/>
      <c r="KC79" s="78">
        <f>データ!EO7</f>
        <v>44007511</v>
      </c>
      <c r="KD79" s="78"/>
      <c r="KE79" s="78"/>
      <c r="KF79" s="78"/>
      <c r="KG79" s="78"/>
      <c r="KH79" s="78"/>
      <c r="KI79" s="78"/>
      <c r="KJ79" s="78"/>
      <c r="KK79" s="78"/>
      <c r="KL79" s="78"/>
      <c r="KM79" s="78"/>
      <c r="KN79" s="78"/>
      <c r="KO79" s="78"/>
      <c r="KP79" s="78"/>
      <c r="KQ79" s="78"/>
      <c r="KR79" s="78"/>
      <c r="KS79" s="78"/>
      <c r="KT79" s="78"/>
      <c r="KU79" s="78"/>
      <c r="KV79" s="78">
        <f>データ!EP7</f>
        <v>44477522</v>
      </c>
      <c r="KW79" s="78"/>
      <c r="KX79" s="78"/>
      <c r="KY79" s="78"/>
      <c r="KZ79" s="78"/>
      <c r="LA79" s="78"/>
      <c r="LB79" s="78"/>
      <c r="LC79" s="78"/>
      <c r="LD79" s="78"/>
      <c r="LE79" s="78"/>
      <c r="LF79" s="78"/>
      <c r="LG79" s="78"/>
      <c r="LH79" s="78"/>
      <c r="LI79" s="78"/>
      <c r="LJ79" s="78"/>
      <c r="LK79" s="78"/>
      <c r="LL79" s="78"/>
      <c r="LM79" s="78"/>
      <c r="LN79" s="78"/>
      <c r="LO79" s="78">
        <f>データ!EQ7</f>
        <v>44581911</v>
      </c>
      <c r="LP79" s="78"/>
      <c r="LQ79" s="78"/>
      <c r="LR79" s="78"/>
      <c r="LS79" s="78"/>
      <c r="LT79" s="78"/>
      <c r="LU79" s="78"/>
      <c r="LV79" s="78"/>
      <c r="LW79" s="78"/>
      <c r="LX79" s="78"/>
      <c r="LY79" s="78"/>
      <c r="LZ79" s="78"/>
      <c r="MA79" s="78"/>
      <c r="MB79" s="78"/>
      <c r="MC79" s="78"/>
      <c r="MD79" s="78"/>
      <c r="ME79" s="78"/>
      <c r="MF79" s="78"/>
      <c r="MG79" s="78"/>
      <c r="MH79" s="78">
        <f>データ!ER7</f>
        <v>44325967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obVg1Whv+1EEppbj9QnuPylMJJx67b88leVwt3Xh6gA9geOGymJWBAPjS2ckfsJ0rnH7V3cYglISQl1LL1EGg==" saltValue="7OP5Aal4EuExcRBurpiOm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1" t="s">
        <v>74</v>
      </c>
      <c r="AI4" s="142"/>
      <c r="AJ4" s="142"/>
      <c r="AK4" s="142"/>
      <c r="AL4" s="142"/>
      <c r="AM4" s="142"/>
      <c r="AN4" s="142"/>
      <c r="AO4" s="142"/>
      <c r="AP4" s="142"/>
      <c r="AQ4" s="142"/>
      <c r="AR4" s="143"/>
      <c r="AS4" s="144" t="s">
        <v>75</v>
      </c>
      <c r="AT4" s="140"/>
      <c r="AU4" s="140"/>
      <c r="AV4" s="140"/>
      <c r="AW4" s="140"/>
      <c r="AX4" s="140"/>
      <c r="AY4" s="140"/>
      <c r="AZ4" s="140"/>
      <c r="BA4" s="140"/>
      <c r="BB4" s="140"/>
      <c r="BC4" s="140"/>
      <c r="BD4" s="144" t="s">
        <v>76</v>
      </c>
      <c r="BE4" s="140"/>
      <c r="BF4" s="140"/>
      <c r="BG4" s="140"/>
      <c r="BH4" s="140"/>
      <c r="BI4" s="140"/>
      <c r="BJ4" s="140"/>
      <c r="BK4" s="140"/>
      <c r="BL4" s="140"/>
      <c r="BM4" s="140"/>
      <c r="BN4" s="140"/>
      <c r="BO4" s="141" t="s">
        <v>77</v>
      </c>
      <c r="BP4" s="142"/>
      <c r="BQ4" s="142"/>
      <c r="BR4" s="142"/>
      <c r="BS4" s="142"/>
      <c r="BT4" s="142"/>
      <c r="BU4" s="142"/>
      <c r="BV4" s="142"/>
      <c r="BW4" s="142"/>
      <c r="BX4" s="142"/>
      <c r="BY4" s="143"/>
      <c r="BZ4" s="140" t="s">
        <v>78</v>
      </c>
      <c r="CA4" s="140"/>
      <c r="CB4" s="140"/>
      <c r="CC4" s="140"/>
      <c r="CD4" s="140"/>
      <c r="CE4" s="140"/>
      <c r="CF4" s="140"/>
      <c r="CG4" s="140"/>
      <c r="CH4" s="140"/>
      <c r="CI4" s="140"/>
      <c r="CJ4" s="140"/>
      <c r="CK4" s="144" t="s">
        <v>79</v>
      </c>
      <c r="CL4" s="140"/>
      <c r="CM4" s="140"/>
      <c r="CN4" s="140"/>
      <c r="CO4" s="140"/>
      <c r="CP4" s="140"/>
      <c r="CQ4" s="140"/>
      <c r="CR4" s="140"/>
      <c r="CS4" s="140"/>
      <c r="CT4" s="140"/>
      <c r="CU4" s="140"/>
      <c r="CV4" s="140" t="s">
        <v>80</v>
      </c>
      <c r="CW4" s="140"/>
      <c r="CX4" s="140"/>
      <c r="CY4" s="140"/>
      <c r="CZ4" s="140"/>
      <c r="DA4" s="140"/>
      <c r="DB4" s="140"/>
      <c r="DC4" s="140"/>
      <c r="DD4" s="140"/>
      <c r="DE4" s="140"/>
      <c r="DF4" s="140"/>
      <c r="DG4" s="140" t="s">
        <v>81</v>
      </c>
      <c r="DH4" s="140"/>
      <c r="DI4" s="140"/>
      <c r="DJ4" s="140"/>
      <c r="DK4" s="140"/>
      <c r="DL4" s="140"/>
      <c r="DM4" s="140"/>
      <c r="DN4" s="140"/>
      <c r="DO4" s="140"/>
      <c r="DP4" s="140"/>
      <c r="DQ4" s="140"/>
      <c r="DR4" s="141" t="s">
        <v>82</v>
      </c>
      <c r="DS4" s="142"/>
      <c r="DT4" s="142"/>
      <c r="DU4" s="142"/>
      <c r="DV4" s="142"/>
      <c r="DW4" s="142"/>
      <c r="DX4" s="142"/>
      <c r="DY4" s="142"/>
      <c r="DZ4" s="142"/>
      <c r="EA4" s="142"/>
      <c r="EB4" s="143"/>
      <c r="EC4" s="140" t="s">
        <v>83</v>
      </c>
      <c r="ED4" s="140"/>
      <c r="EE4" s="140"/>
      <c r="EF4" s="140"/>
      <c r="EG4" s="140"/>
      <c r="EH4" s="140"/>
      <c r="EI4" s="140"/>
      <c r="EJ4" s="140"/>
      <c r="EK4" s="140"/>
      <c r="EL4" s="140"/>
      <c r="EM4" s="140"/>
      <c r="EN4" s="140" t="s">
        <v>84</v>
      </c>
      <c r="EO4" s="140"/>
      <c r="EP4" s="140"/>
      <c r="EQ4" s="140"/>
      <c r="ER4" s="140"/>
      <c r="ES4" s="140"/>
      <c r="ET4" s="140"/>
      <c r="EU4" s="140"/>
      <c r="EV4" s="140"/>
      <c r="EW4" s="140"/>
      <c r="EX4" s="140"/>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109</v>
      </c>
      <c r="AU5" s="61" t="s">
        <v>110</v>
      </c>
      <c r="AV5" s="61" t="s">
        <v>120</v>
      </c>
      <c r="AW5" s="61" t="s">
        <v>121</v>
      </c>
      <c r="AX5" s="61" t="s">
        <v>113</v>
      </c>
      <c r="AY5" s="61" t="s">
        <v>114</v>
      </c>
      <c r="AZ5" s="61" t="s">
        <v>115</v>
      </c>
      <c r="BA5" s="61" t="s">
        <v>116</v>
      </c>
      <c r="BB5" s="61" t="s">
        <v>117</v>
      </c>
      <c r="BC5" s="61" t="s">
        <v>118</v>
      </c>
      <c r="BD5" s="61" t="s">
        <v>119</v>
      </c>
      <c r="BE5" s="61" t="s">
        <v>122</v>
      </c>
      <c r="BF5" s="61" t="s">
        <v>110</v>
      </c>
      <c r="BG5" s="61" t="s">
        <v>120</v>
      </c>
      <c r="BH5" s="61" t="s">
        <v>112</v>
      </c>
      <c r="BI5" s="61" t="s">
        <v>113</v>
      </c>
      <c r="BJ5" s="61" t="s">
        <v>114</v>
      </c>
      <c r="BK5" s="61" t="s">
        <v>115</v>
      </c>
      <c r="BL5" s="61" t="s">
        <v>116</v>
      </c>
      <c r="BM5" s="61" t="s">
        <v>117</v>
      </c>
      <c r="BN5" s="61" t="s">
        <v>118</v>
      </c>
      <c r="BO5" s="61" t="s">
        <v>108</v>
      </c>
      <c r="BP5" s="61" t="s">
        <v>122</v>
      </c>
      <c r="BQ5" s="61" t="s">
        <v>123</v>
      </c>
      <c r="BR5" s="61" t="s">
        <v>124</v>
      </c>
      <c r="BS5" s="61" t="s">
        <v>112</v>
      </c>
      <c r="BT5" s="61" t="s">
        <v>113</v>
      </c>
      <c r="BU5" s="61" t="s">
        <v>114</v>
      </c>
      <c r="BV5" s="61" t="s">
        <v>115</v>
      </c>
      <c r="BW5" s="61" t="s">
        <v>116</v>
      </c>
      <c r="BX5" s="61" t="s">
        <v>117</v>
      </c>
      <c r="BY5" s="61" t="s">
        <v>118</v>
      </c>
      <c r="BZ5" s="61" t="s">
        <v>119</v>
      </c>
      <c r="CA5" s="61" t="s">
        <v>122</v>
      </c>
      <c r="CB5" s="61" t="s">
        <v>125</v>
      </c>
      <c r="CC5" s="61" t="s">
        <v>120</v>
      </c>
      <c r="CD5" s="61" t="s">
        <v>112</v>
      </c>
      <c r="CE5" s="61" t="s">
        <v>113</v>
      </c>
      <c r="CF5" s="61" t="s">
        <v>114</v>
      </c>
      <c r="CG5" s="61" t="s">
        <v>115</v>
      </c>
      <c r="CH5" s="61" t="s">
        <v>116</v>
      </c>
      <c r="CI5" s="61" t="s">
        <v>117</v>
      </c>
      <c r="CJ5" s="61" t="s">
        <v>118</v>
      </c>
      <c r="CK5" s="61" t="s">
        <v>108</v>
      </c>
      <c r="CL5" s="61" t="s">
        <v>122</v>
      </c>
      <c r="CM5" s="61" t="s">
        <v>110</v>
      </c>
      <c r="CN5" s="61" t="s">
        <v>126</v>
      </c>
      <c r="CO5" s="61" t="s">
        <v>121</v>
      </c>
      <c r="CP5" s="61" t="s">
        <v>113</v>
      </c>
      <c r="CQ5" s="61" t="s">
        <v>114</v>
      </c>
      <c r="CR5" s="61" t="s">
        <v>115</v>
      </c>
      <c r="CS5" s="61" t="s">
        <v>116</v>
      </c>
      <c r="CT5" s="61" t="s">
        <v>117</v>
      </c>
      <c r="CU5" s="61" t="s">
        <v>118</v>
      </c>
      <c r="CV5" s="61" t="s">
        <v>119</v>
      </c>
      <c r="CW5" s="61" t="s">
        <v>109</v>
      </c>
      <c r="CX5" s="61" t="s">
        <v>110</v>
      </c>
      <c r="CY5" s="61" t="s">
        <v>120</v>
      </c>
      <c r="CZ5" s="61" t="s">
        <v>121</v>
      </c>
      <c r="DA5" s="61" t="s">
        <v>113</v>
      </c>
      <c r="DB5" s="61" t="s">
        <v>114</v>
      </c>
      <c r="DC5" s="61" t="s">
        <v>115</v>
      </c>
      <c r="DD5" s="61" t="s">
        <v>116</v>
      </c>
      <c r="DE5" s="61" t="s">
        <v>117</v>
      </c>
      <c r="DF5" s="61" t="s">
        <v>118</v>
      </c>
      <c r="DG5" s="61" t="s">
        <v>119</v>
      </c>
      <c r="DH5" s="61" t="s">
        <v>122</v>
      </c>
      <c r="DI5" s="61" t="s">
        <v>110</v>
      </c>
      <c r="DJ5" s="61" t="s">
        <v>120</v>
      </c>
      <c r="DK5" s="61" t="s">
        <v>112</v>
      </c>
      <c r="DL5" s="61" t="s">
        <v>113</v>
      </c>
      <c r="DM5" s="61" t="s">
        <v>114</v>
      </c>
      <c r="DN5" s="61" t="s">
        <v>115</v>
      </c>
      <c r="DO5" s="61" t="s">
        <v>116</v>
      </c>
      <c r="DP5" s="61" t="s">
        <v>117</v>
      </c>
      <c r="DQ5" s="61" t="s">
        <v>118</v>
      </c>
      <c r="DR5" s="61" t="s">
        <v>127</v>
      </c>
      <c r="DS5" s="61" t="s">
        <v>122</v>
      </c>
      <c r="DT5" s="61" t="s">
        <v>110</v>
      </c>
      <c r="DU5" s="61" t="s">
        <v>120</v>
      </c>
      <c r="DV5" s="61" t="s">
        <v>128</v>
      </c>
      <c r="DW5" s="61" t="s">
        <v>113</v>
      </c>
      <c r="DX5" s="61" t="s">
        <v>114</v>
      </c>
      <c r="DY5" s="61" t="s">
        <v>115</v>
      </c>
      <c r="DZ5" s="61" t="s">
        <v>116</v>
      </c>
      <c r="EA5" s="61" t="s">
        <v>117</v>
      </c>
      <c r="EB5" s="61" t="s">
        <v>118</v>
      </c>
      <c r="EC5" s="61" t="s">
        <v>119</v>
      </c>
      <c r="ED5" s="61" t="s">
        <v>122</v>
      </c>
      <c r="EE5" s="61" t="s">
        <v>123</v>
      </c>
      <c r="EF5" s="61" t="s">
        <v>129</v>
      </c>
      <c r="EG5" s="61" t="s">
        <v>112</v>
      </c>
      <c r="EH5" s="61" t="s">
        <v>113</v>
      </c>
      <c r="EI5" s="61" t="s">
        <v>114</v>
      </c>
      <c r="EJ5" s="61" t="s">
        <v>115</v>
      </c>
      <c r="EK5" s="61" t="s">
        <v>116</v>
      </c>
      <c r="EL5" s="61" t="s">
        <v>117</v>
      </c>
      <c r="EM5" s="61" t="s">
        <v>130</v>
      </c>
      <c r="EN5" s="61" t="s">
        <v>119</v>
      </c>
      <c r="EO5" s="61" t="s">
        <v>131</v>
      </c>
      <c r="EP5" s="61" t="s">
        <v>110</v>
      </c>
      <c r="EQ5" s="61" t="s">
        <v>129</v>
      </c>
      <c r="ER5" s="61" t="s">
        <v>121</v>
      </c>
      <c r="ES5" s="61" t="s">
        <v>113</v>
      </c>
      <c r="ET5" s="61" t="s">
        <v>114</v>
      </c>
      <c r="EU5" s="61" t="s">
        <v>115</v>
      </c>
      <c r="EV5" s="61" t="s">
        <v>116</v>
      </c>
      <c r="EW5" s="61" t="s">
        <v>117</v>
      </c>
      <c r="EX5" s="61" t="s">
        <v>118</v>
      </c>
    </row>
    <row r="6" spans="1:154" s="66" customFormat="1">
      <c r="A6" s="47" t="s">
        <v>132</v>
      </c>
      <c r="B6" s="62">
        <f>B8</f>
        <v>2017</v>
      </c>
      <c r="C6" s="62">
        <f t="shared" ref="C6:M6" si="2">C8</f>
        <v>49689</v>
      </c>
      <c r="D6" s="62">
        <f t="shared" si="2"/>
        <v>46</v>
      </c>
      <c r="E6" s="62">
        <f t="shared" si="2"/>
        <v>6</v>
      </c>
      <c r="F6" s="62">
        <f t="shared" si="2"/>
        <v>0</v>
      </c>
      <c r="G6" s="62">
        <f t="shared" si="2"/>
        <v>1</v>
      </c>
      <c r="H6" s="145" t="str">
        <f>IF(H8&lt;&gt;I8,H8,"")&amp;IF(I8&lt;&gt;J8,I8,"")&amp;"　"&amp;J8</f>
        <v>宮城県加美郡保健医療福祉行政事務組合　公立加美病院</v>
      </c>
      <c r="I6" s="146"/>
      <c r="J6" s="147"/>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8</v>
      </c>
      <c r="R6" s="62" t="str">
        <f t="shared" si="3"/>
        <v>-</v>
      </c>
      <c r="S6" s="62" t="str">
        <f t="shared" si="3"/>
        <v>ド 訓</v>
      </c>
      <c r="T6" s="62" t="str">
        <f t="shared" si="3"/>
        <v>救 輪</v>
      </c>
      <c r="U6" s="63" t="str">
        <f>U8</f>
        <v>-</v>
      </c>
      <c r="V6" s="63">
        <f>V8</f>
        <v>7804</v>
      </c>
      <c r="W6" s="62" t="str">
        <f>W8</f>
        <v>第２種該当</v>
      </c>
      <c r="X6" s="62" t="str">
        <f t="shared" si="3"/>
        <v>１０：１</v>
      </c>
      <c r="Y6" s="63">
        <f t="shared" si="3"/>
        <v>40</v>
      </c>
      <c r="Z6" s="63">
        <f t="shared" si="3"/>
        <v>50</v>
      </c>
      <c r="AA6" s="63" t="str">
        <f t="shared" si="3"/>
        <v>-</v>
      </c>
      <c r="AB6" s="63" t="str">
        <f t="shared" si="3"/>
        <v>-</v>
      </c>
      <c r="AC6" s="63" t="str">
        <f t="shared" si="3"/>
        <v>-</v>
      </c>
      <c r="AD6" s="63">
        <f t="shared" si="3"/>
        <v>90</v>
      </c>
      <c r="AE6" s="63">
        <f t="shared" si="3"/>
        <v>38</v>
      </c>
      <c r="AF6" s="63">
        <f t="shared" si="3"/>
        <v>49</v>
      </c>
      <c r="AG6" s="63">
        <f t="shared" si="3"/>
        <v>87</v>
      </c>
      <c r="AH6" s="64">
        <f>IF(AH8="-",NA(),AH8)</f>
        <v>88.8</v>
      </c>
      <c r="AI6" s="64">
        <f t="shared" ref="AI6:AQ6" si="4">IF(AI8="-",NA(),AI8)</f>
        <v>93.8</v>
      </c>
      <c r="AJ6" s="64">
        <f t="shared" si="4"/>
        <v>94.7</v>
      </c>
      <c r="AK6" s="64">
        <f t="shared" si="4"/>
        <v>96.2</v>
      </c>
      <c r="AL6" s="64">
        <f t="shared" si="4"/>
        <v>100.8</v>
      </c>
      <c r="AM6" s="64">
        <f t="shared" si="4"/>
        <v>97.7</v>
      </c>
      <c r="AN6" s="64">
        <f t="shared" si="4"/>
        <v>98.5</v>
      </c>
      <c r="AO6" s="64">
        <f t="shared" si="4"/>
        <v>98</v>
      </c>
      <c r="AP6" s="64">
        <f t="shared" si="4"/>
        <v>98.4</v>
      </c>
      <c r="AQ6" s="64">
        <f t="shared" si="4"/>
        <v>98.2</v>
      </c>
      <c r="AR6" s="64" t="str">
        <f>IF(AR8="-","【-】","【"&amp;SUBSTITUTE(TEXT(AR8,"#,##0.0"),"-","△")&amp;"】")</f>
        <v>【98.5】</v>
      </c>
      <c r="AS6" s="64">
        <f>IF(AS8="-",NA(),AS8)</f>
        <v>79.3</v>
      </c>
      <c r="AT6" s="64">
        <f t="shared" ref="AT6:BB6" si="5">IF(AT8="-",NA(),AT8)</f>
        <v>56.3</v>
      </c>
      <c r="AU6" s="64">
        <f t="shared" si="5"/>
        <v>72.400000000000006</v>
      </c>
      <c r="AV6" s="64">
        <f t="shared" si="5"/>
        <v>70.8</v>
      </c>
      <c r="AW6" s="64">
        <f t="shared" si="5"/>
        <v>67.3</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133.30000000000001</v>
      </c>
      <c r="BE6" s="64">
        <f t="shared" ref="BE6:BM6" si="6">IF(BE8="-",NA(),BE8)</f>
        <v>151.1</v>
      </c>
      <c r="BF6" s="64">
        <f t="shared" si="6"/>
        <v>173.1</v>
      </c>
      <c r="BG6" s="64">
        <f t="shared" si="6"/>
        <v>180.3</v>
      </c>
      <c r="BH6" s="64">
        <f t="shared" si="6"/>
        <v>185.7</v>
      </c>
      <c r="BI6" s="64">
        <f t="shared" si="6"/>
        <v>91.2</v>
      </c>
      <c r="BJ6" s="64">
        <f t="shared" si="6"/>
        <v>94.9</v>
      </c>
      <c r="BK6" s="64">
        <f t="shared" si="6"/>
        <v>101.2</v>
      </c>
      <c r="BL6" s="64">
        <f t="shared" si="6"/>
        <v>107.2</v>
      </c>
      <c r="BM6" s="64">
        <f t="shared" si="6"/>
        <v>114.4</v>
      </c>
      <c r="BN6" s="64" t="str">
        <f>IF(BN8="-","【-】","【"&amp;SUBSTITUTE(TEXT(BN8,"#,##0.0"),"-","△")&amp;"】")</f>
        <v>【64.7】</v>
      </c>
      <c r="BO6" s="64">
        <f>IF(BO8="-",NA(),BO8)</f>
        <v>79</v>
      </c>
      <c r="BP6" s="64">
        <f t="shared" ref="BP6:BX6" si="7">IF(BP8="-",NA(),BP8)</f>
        <v>76.599999999999994</v>
      </c>
      <c r="BQ6" s="64">
        <f t="shared" si="7"/>
        <v>79</v>
      </c>
      <c r="BR6" s="64">
        <f t="shared" si="7"/>
        <v>81.3</v>
      </c>
      <c r="BS6" s="64">
        <f t="shared" si="7"/>
        <v>78</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22221</v>
      </c>
      <c r="CA6" s="65">
        <f t="shared" ref="CA6:CI6" si="8">IF(CA8="-",NA(),CA8)</f>
        <v>22024</v>
      </c>
      <c r="CB6" s="65">
        <f t="shared" si="8"/>
        <v>22245</v>
      </c>
      <c r="CC6" s="65">
        <f t="shared" si="8"/>
        <v>21723</v>
      </c>
      <c r="CD6" s="65">
        <f t="shared" si="8"/>
        <v>21207</v>
      </c>
      <c r="CE6" s="65">
        <f t="shared" si="8"/>
        <v>23475</v>
      </c>
      <c r="CF6" s="65">
        <f t="shared" si="8"/>
        <v>23857</v>
      </c>
      <c r="CG6" s="65">
        <f t="shared" si="8"/>
        <v>24371</v>
      </c>
      <c r="CH6" s="65">
        <f t="shared" si="8"/>
        <v>24882</v>
      </c>
      <c r="CI6" s="65">
        <f t="shared" si="8"/>
        <v>25249</v>
      </c>
      <c r="CJ6" s="64" t="str">
        <f>IF(CJ8="-","【-】","【"&amp;SUBSTITUTE(TEXT(CJ8,"#,##0"),"-","△")&amp;"】")</f>
        <v>【50,718】</v>
      </c>
      <c r="CK6" s="65">
        <f>IF(CK8="-",NA(),CK8)</f>
        <v>14369</v>
      </c>
      <c r="CL6" s="65">
        <f t="shared" ref="CL6:CT6" si="9">IF(CL8="-",NA(),CL8)</f>
        <v>11444</v>
      </c>
      <c r="CM6" s="65">
        <f t="shared" si="9"/>
        <v>7296</v>
      </c>
      <c r="CN6" s="65">
        <f t="shared" si="9"/>
        <v>7366</v>
      </c>
      <c r="CO6" s="65">
        <f t="shared" si="9"/>
        <v>7791</v>
      </c>
      <c r="CP6" s="65">
        <f t="shared" si="9"/>
        <v>8603</v>
      </c>
      <c r="CQ6" s="65">
        <f t="shared" si="9"/>
        <v>8471</v>
      </c>
      <c r="CR6" s="65">
        <f t="shared" si="9"/>
        <v>8736</v>
      </c>
      <c r="CS6" s="65">
        <f t="shared" si="9"/>
        <v>8797</v>
      </c>
      <c r="CT6" s="65">
        <f t="shared" si="9"/>
        <v>8852</v>
      </c>
      <c r="CU6" s="64" t="str">
        <f>IF(CU8="-","【-】","【"&amp;SUBSTITUTE(TEXT(CU8,"#,##0"),"-","△")&amp;"】")</f>
        <v>【14,202】</v>
      </c>
      <c r="CV6" s="64">
        <f>IF(CV8="-",NA(),CV8)</f>
        <v>54.4</v>
      </c>
      <c r="CW6" s="64">
        <f t="shared" ref="CW6:DE6" si="10">IF(CW8="-",NA(),CW8)</f>
        <v>65.7</v>
      </c>
      <c r="CX6" s="64">
        <f t="shared" si="10"/>
        <v>69.599999999999994</v>
      </c>
      <c r="CY6" s="64">
        <f t="shared" si="10"/>
        <v>72.599999999999994</v>
      </c>
      <c r="CZ6" s="64">
        <f t="shared" si="10"/>
        <v>76.2</v>
      </c>
      <c r="DA6" s="64">
        <f t="shared" si="10"/>
        <v>65</v>
      </c>
      <c r="DB6" s="64">
        <f t="shared" si="10"/>
        <v>67.5</v>
      </c>
      <c r="DC6" s="64">
        <f t="shared" si="10"/>
        <v>67.5</v>
      </c>
      <c r="DD6" s="64">
        <f t="shared" si="10"/>
        <v>69.5</v>
      </c>
      <c r="DE6" s="64">
        <f t="shared" si="10"/>
        <v>70.3</v>
      </c>
      <c r="DF6" s="64" t="str">
        <f>IF(DF8="-","【-】","【"&amp;SUBSTITUTE(TEXT(DF8,"#,##0.0"),"-","△")&amp;"】")</f>
        <v>【55.0】</v>
      </c>
      <c r="DG6" s="64">
        <f>IF(DG8="-",NA(),DG8)</f>
        <v>28.3</v>
      </c>
      <c r="DH6" s="64">
        <f t="shared" ref="DH6:DP6" si="11">IF(DH8="-",NA(),DH8)</f>
        <v>23</v>
      </c>
      <c r="DI6" s="64">
        <f t="shared" si="11"/>
        <v>12.9</v>
      </c>
      <c r="DJ6" s="64">
        <f t="shared" si="11"/>
        <v>13.1</v>
      </c>
      <c r="DK6" s="64">
        <f t="shared" si="11"/>
        <v>12.5</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40.200000000000003</v>
      </c>
      <c r="DS6" s="64">
        <f t="shared" ref="DS6:EA6" si="12">IF(DS8="-",NA(),DS8)</f>
        <v>55.2</v>
      </c>
      <c r="DT6" s="64">
        <f t="shared" si="12"/>
        <v>58.6</v>
      </c>
      <c r="DU6" s="64">
        <f t="shared" si="12"/>
        <v>62.3</v>
      </c>
      <c r="DV6" s="64">
        <f t="shared" si="12"/>
        <v>65.900000000000006</v>
      </c>
      <c r="DW6" s="64">
        <f t="shared" si="12"/>
        <v>43.9</v>
      </c>
      <c r="DX6" s="64">
        <f t="shared" si="12"/>
        <v>52.4</v>
      </c>
      <c r="DY6" s="64">
        <f t="shared" si="12"/>
        <v>52.6</v>
      </c>
      <c r="DZ6" s="64">
        <f t="shared" si="12"/>
        <v>54.2</v>
      </c>
      <c r="EA6" s="64">
        <f t="shared" si="12"/>
        <v>53.8</v>
      </c>
      <c r="EB6" s="64" t="str">
        <f>IF(EB8="-","【-】","【"&amp;SUBSTITUTE(TEXT(EB8,"#,##0.0"),"-","△")&amp;"】")</f>
        <v>【51.6】</v>
      </c>
      <c r="EC6" s="64">
        <f>IF(EC8="-",NA(),EC8)</f>
        <v>68.8</v>
      </c>
      <c r="ED6" s="64">
        <f t="shared" ref="ED6:EL6" si="13">IF(ED8="-",NA(),ED8)</f>
        <v>68</v>
      </c>
      <c r="EE6" s="64">
        <f t="shared" si="13"/>
        <v>68.900000000000006</v>
      </c>
      <c r="EF6" s="64">
        <f t="shared" si="13"/>
        <v>70.7</v>
      </c>
      <c r="EG6" s="64">
        <f t="shared" si="13"/>
        <v>72.900000000000006</v>
      </c>
      <c r="EH6" s="64">
        <f t="shared" si="13"/>
        <v>59.1</v>
      </c>
      <c r="EI6" s="64">
        <f t="shared" si="13"/>
        <v>68.900000000000006</v>
      </c>
      <c r="EJ6" s="64">
        <f t="shared" si="13"/>
        <v>68</v>
      </c>
      <c r="EK6" s="64">
        <f t="shared" si="13"/>
        <v>70</v>
      </c>
      <c r="EL6" s="64">
        <f t="shared" si="13"/>
        <v>71</v>
      </c>
      <c r="EM6" s="64" t="str">
        <f>IF(EM8="-","【-】","【"&amp;SUBSTITUTE(TEXT(EM8,"#,##0.0"),"-","△")&amp;"】")</f>
        <v>【67.6】</v>
      </c>
      <c r="EN6" s="65">
        <f>IF(EN8="-",NA(),EN8)</f>
        <v>43134167</v>
      </c>
      <c r="EO6" s="65">
        <f t="shared" ref="EO6:EW6" si="14">IF(EO8="-",NA(),EO8)</f>
        <v>44007511</v>
      </c>
      <c r="EP6" s="65">
        <f t="shared" si="14"/>
        <v>44477522</v>
      </c>
      <c r="EQ6" s="65">
        <f t="shared" si="14"/>
        <v>44581911</v>
      </c>
      <c r="ER6" s="65">
        <f t="shared" si="14"/>
        <v>44325967</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133</v>
      </c>
      <c r="B7" s="62">
        <f t="shared" ref="B7:AG7" si="15">B8</f>
        <v>2017</v>
      </c>
      <c r="C7" s="62">
        <f t="shared" si="15"/>
        <v>49689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8</v>
      </c>
      <c r="R7" s="62" t="str">
        <f t="shared" si="15"/>
        <v>-</v>
      </c>
      <c r="S7" s="62" t="str">
        <f t="shared" si="15"/>
        <v>ド 訓</v>
      </c>
      <c r="T7" s="62" t="str">
        <f t="shared" si="15"/>
        <v>救 輪</v>
      </c>
      <c r="U7" s="63" t="str">
        <f>U8</f>
        <v>-</v>
      </c>
      <c r="V7" s="63">
        <f>V8</f>
        <v>7804</v>
      </c>
      <c r="W7" s="62" t="str">
        <f>W8</f>
        <v>第２種該当</v>
      </c>
      <c r="X7" s="62" t="str">
        <f t="shared" si="15"/>
        <v>１０：１</v>
      </c>
      <c r="Y7" s="63">
        <f t="shared" si="15"/>
        <v>40</v>
      </c>
      <c r="Z7" s="63">
        <f t="shared" si="15"/>
        <v>50</v>
      </c>
      <c r="AA7" s="63" t="str">
        <f t="shared" si="15"/>
        <v>-</v>
      </c>
      <c r="AB7" s="63" t="str">
        <f t="shared" si="15"/>
        <v>-</v>
      </c>
      <c r="AC7" s="63" t="str">
        <f t="shared" si="15"/>
        <v>-</v>
      </c>
      <c r="AD7" s="63">
        <f t="shared" si="15"/>
        <v>90</v>
      </c>
      <c r="AE7" s="63">
        <f t="shared" si="15"/>
        <v>38</v>
      </c>
      <c r="AF7" s="63">
        <f t="shared" si="15"/>
        <v>49</v>
      </c>
      <c r="AG7" s="63">
        <f t="shared" si="15"/>
        <v>87</v>
      </c>
      <c r="AH7" s="64">
        <f>AH8</f>
        <v>88.8</v>
      </c>
      <c r="AI7" s="64">
        <f t="shared" ref="AI7:AQ7" si="16">AI8</f>
        <v>93.8</v>
      </c>
      <c r="AJ7" s="64">
        <f t="shared" si="16"/>
        <v>94.7</v>
      </c>
      <c r="AK7" s="64">
        <f t="shared" si="16"/>
        <v>96.2</v>
      </c>
      <c r="AL7" s="64">
        <f t="shared" si="16"/>
        <v>100.8</v>
      </c>
      <c r="AM7" s="64">
        <f t="shared" si="16"/>
        <v>97.7</v>
      </c>
      <c r="AN7" s="64">
        <f t="shared" si="16"/>
        <v>98.5</v>
      </c>
      <c r="AO7" s="64">
        <f t="shared" si="16"/>
        <v>98</v>
      </c>
      <c r="AP7" s="64">
        <f t="shared" si="16"/>
        <v>98.4</v>
      </c>
      <c r="AQ7" s="64">
        <f t="shared" si="16"/>
        <v>98.2</v>
      </c>
      <c r="AR7" s="64"/>
      <c r="AS7" s="64">
        <f>AS8</f>
        <v>79.3</v>
      </c>
      <c r="AT7" s="64">
        <f t="shared" ref="AT7:BB7" si="17">AT8</f>
        <v>56.3</v>
      </c>
      <c r="AU7" s="64">
        <f t="shared" si="17"/>
        <v>72.400000000000006</v>
      </c>
      <c r="AV7" s="64">
        <f t="shared" si="17"/>
        <v>70.8</v>
      </c>
      <c r="AW7" s="64">
        <f t="shared" si="17"/>
        <v>67.3</v>
      </c>
      <c r="AX7" s="64">
        <f t="shared" si="17"/>
        <v>82.5</v>
      </c>
      <c r="AY7" s="64">
        <f t="shared" si="17"/>
        <v>79.7</v>
      </c>
      <c r="AZ7" s="64">
        <f t="shared" si="17"/>
        <v>79.599999999999994</v>
      </c>
      <c r="BA7" s="64">
        <f t="shared" si="17"/>
        <v>77.900000000000006</v>
      </c>
      <c r="BB7" s="64">
        <f t="shared" si="17"/>
        <v>78.099999999999994</v>
      </c>
      <c r="BC7" s="64"/>
      <c r="BD7" s="64">
        <f>BD8</f>
        <v>133.30000000000001</v>
      </c>
      <c r="BE7" s="64">
        <f t="shared" ref="BE7:BM7" si="18">BE8</f>
        <v>151.1</v>
      </c>
      <c r="BF7" s="64">
        <f t="shared" si="18"/>
        <v>173.1</v>
      </c>
      <c r="BG7" s="64">
        <f t="shared" si="18"/>
        <v>180.3</v>
      </c>
      <c r="BH7" s="64">
        <f t="shared" si="18"/>
        <v>185.7</v>
      </c>
      <c r="BI7" s="64">
        <f t="shared" si="18"/>
        <v>91.2</v>
      </c>
      <c r="BJ7" s="64">
        <f t="shared" si="18"/>
        <v>94.9</v>
      </c>
      <c r="BK7" s="64">
        <f t="shared" si="18"/>
        <v>101.2</v>
      </c>
      <c r="BL7" s="64">
        <f t="shared" si="18"/>
        <v>107.2</v>
      </c>
      <c r="BM7" s="64">
        <f t="shared" si="18"/>
        <v>114.4</v>
      </c>
      <c r="BN7" s="64"/>
      <c r="BO7" s="64">
        <f>BO8</f>
        <v>79</v>
      </c>
      <c r="BP7" s="64">
        <f t="shared" ref="BP7:BX7" si="19">BP8</f>
        <v>76.599999999999994</v>
      </c>
      <c r="BQ7" s="64">
        <f t="shared" si="19"/>
        <v>79</v>
      </c>
      <c r="BR7" s="64">
        <f t="shared" si="19"/>
        <v>81.3</v>
      </c>
      <c r="BS7" s="64">
        <f t="shared" si="19"/>
        <v>78</v>
      </c>
      <c r="BT7" s="64">
        <f t="shared" si="19"/>
        <v>68.599999999999994</v>
      </c>
      <c r="BU7" s="64">
        <f t="shared" si="19"/>
        <v>67.400000000000006</v>
      </c>
      <c r="BV7" s="64">
        <f t="shared" si="19"/>
        <v>66.599999999999994</v>
      </c>
      <c r="BW7" s="64">
        <f t="shared" si="19"/>
        <v>66.8</v>
      </c>
      <c r="BX7" s="64">
        <f t="shared" si="19"/>
        <v>67.900000000000006</v>
      </c>
      <c r="BY7" s="64"/>
      <c r="BZ7" s="65">
        <f>BZ8</f>
        <v>22221</v>
      </c>
      <c r="CA7" s="65">
        <f t="shared" ref="CA7:CI7" si="20">CA8</f>
        <v>22024</v>
      </c>
      <c r="CB7" s="65">
        <f t="shared" si="20"/>
        <v>22245</v>
      </c>
      <c r="CC7" s="65">
        <f t="shared" si="20"/>
        <v>21723</v>
      </c>
      <c r="CD7" s="65">
        <f t="shared" si="20"/>
        <v>21207</v>
      </c>
      <c r="CE7" s="65">
        <f t="shared" si="20"/>
        <v>23475</v>
      </c>
      <c r="CF7" s="65">
        <f t="shared" si="20"/>
        <v>23857</v>
      </c>
      <c r="CG7" s="65">
        <f t="shared" si="20"/>
        <v>24371</v>
      </c>
      <c r="CH7" s="65">
        <f t="shared" si="20"/>
        <v>24882</v>
      </c>
      <c r="CI7" s="65">
        <f t="shared" si="20"/>
        <v>25249</v>
      </c>
      <c r="CJ7" s="64"/>
      <c r="CK7" s="65">
        <f>CK8</f>
        <v>14369</v>
      </c>
      <c r="CL7" s="65">
        <f t="shared" ref="CL7:CT7" si="21">CL8</f>
        <v>11444</v>
      </c>
      <c r="CM7" s="65">
        <f t="shared" si="21"/>
        <v>7296</v>
      </c>
      <c r="CN7" s="65">
        <f t="shared" si="21"/>
        <v>7366</v>
      </c>
      <c r="CO7" s="65">
        <f t="shared" si="21"/>
        <v>7791</v>
      </c>
      <c r="CP7" s="65">
        <f t="shared" si="21"/>
        <v>8603</v>
      </c>
      <c r="CQ7" s="65">
        <f t="shared" si="21"/>
        <v>8471</v>
      </c>
      <c r="CR7" s="65">
        <f t="shared" si="21"/>
        <v>8736</v>
      </c>
      <c r="CS7" s="65">
        <f t="shared" si="21"/>
        <v>8797</v>
      </c>
      <c r="CT7" s="65">
        <f t="shared" si="21"/>
        <v>8852</v>
      </c>
      <c r="CU7" s="64"/>
      <c r="CV7" s="64">
        <f>CV8</f>
        <v>54.4</v>
      </c>
      <c r="CW7" s="64">
        <f t="shared" ref="CW7:DE7" si="22">CW8</f>
        <v>65.7</v>
      </c>
      <c r="CX7" s="64">
        <f t="shared" si="22"/>
        <v>69.599999999999994</v>
      </c>
      <c r="CY7" s="64">
        <f t="shared" si="22"/>
        <v>72.599999999999994</v>
      </c>
      <c r="CZ7" s="64">
        <f t="shared" si="22"/>
        <v>76.2</v>
      </c>
      <c r="DA7" s="64">
        <f t="shared" si="22"/>
        <v>65</v>
      </c>
      <c r="DB7" s="64">
        <f t="shared" si="22"/>
        <v>67.5</v>
      </c>
      <c r="DC7" s="64">
        <f t="shared" si="22"/>
        <v>67.5</v>
      </c>
      <c r="DD7" s="64">
        <f t="shared" si="22"/>
        <v>69.5</v>
      </c>
      <c r="DE7" s="64">
        <f t="shared" si="22"/>
        <v>70.3</v>
      </c>
      <c r="DF7" s="64"/>
      <c r="DG7" s="64">
        <f>DG8</f>
        <v>28.3</v>
      </c>
      <c r="DH7" s="64">
        <f t="shared" ref="DH7:DP7" si="23">DH8</f>
        <v>23</v>
      </c>
      <c r="DI7" s="64">
        <f t="shared" si="23"/>
        <v>12.9</v>
      </c>
      <c r="DJ7" s="64">
        <f t="shared" si="23"/>
        <v>13.1</v>
      </c>
      <c r="DK7" s="64">
        <f t="shared" si="23"/>
        <v>12.5</v>
      </c>
      <c r="DL7" s="64">
        <f t="shared" si="23"/>
        <v>19</v>
      </c>
      <c r="DM7" s="64">
        <f t="shared" si="23"/>
        <v>17.899999999999999</v>
      </c>
      <c r="DN7" s="64">
        <f t="shared" si="23"/>
        <v>17.899999999999999</v>
      </c>
      <c r="DO7" s="64">
        <f t="shared" si="23"/>
        <v>17.399999999999999</v>
      </c>
      <c r="DP7" s="64">
        <f t="shared" si="23"/>
        <v>17</v>
      </c>
      <c r="DQ7" s="64"/>
      <c r="DR7" s="64">
        <f>DR8</f>
        <v>40.200000000000003</v>
      </c>
      <c r="DS7" s="64">
        <f t="shared" ref="DS7:EA7" si="24">DS8</f>
        <v>55.2</v>
      </c>
      <c r="DT7" s="64">
        <f t="shared" si="24"/>
        <v>58.6</v>
      </c>
      <c r="DU7" s="64">
        <f t="shared" si="24"/>
        <v>62.3</v>
      </c>
      <c r="DV7" s="64">
        <f t="shared" si="24"/>
        <v>65.900000000000006</v>
      </c>
      <c r="DW7" s="64">
        <f t="shared" si="24"/>
        <v>43.9</v>
      </c>
      <c r="DX7" s="64">
        <f t="shared" si="24"/>
        <v>52.4</v>
      </c>
      <c r="DY7" s="64">
        <f t="shared" si="24"/>
        <v>52.6</v>
      </c>
      <c r="DZ7" s="64">
        <f t="shared" si="24"/>
        <v>54.2</v>
      </c>
      <c r="EA7" s="64">
        <f t="shared" si="24"/>
        <v>53.8</v>
      </c>
      <c r="EB7" s="64"/>
      <c r="EC7" s="64">
        <f>EC8</f>
        <v>68.8</v>
      </c>
      <c r="ED7" s="64">
        <f t="shared" ref="ED7:EL7" si="25">ED8</f>
        <v>68</v>
      </c>
      <c r="EE7" s="64">
        <f t="shared" si="25"/>
        <v>68.900000000000006</v>
      </c>
      <c r="EF7" s="64">
        <f t="shared" si="25"/>
        <v>70.7</v>
      </c>
      <c r="EG7" s="64">
        <f t="shared" si="25"/>
        <v>72.900000000000006</v>
      </c>
      <c r="EH7" s="64">
        <f t="shared" si="25"/>
        <v>59.1</v>
      </c>
      <c r="EI7" s="64">
        <f t="shared" si="25"/>
        <v>68.900000000000006</v>
      </c>
      <c r="EJ7" s="64">
        <f t="shared" si="25"/>
        <v>68</v>
      </c>
      <c r="EK7" s="64">
        <f t="shared" si="25"/>
        <v>70</v>
      </c>
      <c r="EL7" s="64">
        <f t="shared" si="25"/>
        <v>71</v>
      </c>
      <c r="EM7" s="64"/>
      <c r="EN7" s="65">
        <f>EN8</f>
        <v>43134167</v>
      </c>
      <c r="EO7" s="65">
        <f t="shared" ref="EO7:EW7" si="26">EO8</f>
        <v>44007511</v>
      </c>
      <c r="EP7" s="65">
        <f t="shared" si="26"/>
        <v>44477522</v>
      </c>
      <c r="EQ7" s="65">
        <f t="shared" si="26"/>
        <v>44581911</v>
      </c>
      <c r="ER7" s="65">
        <f t="shared" si="26"/>
        <v>44325967</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49689</v>
      </c>
      <c r="D8" s="67">
        <v>46</v>
      </c>
      <c r="E8" s="67">
        <v>6</v>
      </c>
      <c r="F8" s="67">
        <v>0</v>
      </c>
      <c r="G8" s="67">
        <v>1</v>
      </c>
      <c r="H8" s="67" t="s">
        <v>134</v>
      </c>
      <c r="I8" s="67" t="s">
        <v>135</v>
      </c>
      <c r="J8" s="67" t="s">
        <v>136</v>
      </c>
      <c r="K8" s="67" t="s">
        <v>137</v>
      </c>
      <c r="L8" s="67" t="s">
        <v>138</v>
      </c>
      <c r="M8" s="67" t="s">
        <v>139</v>
      </c>
      <c r="N8" s="67" t="s">
        <v>140</v>
      </c>
      <c r="O8" s="67" t="s">
        <v>141</v>
      </c>
      <c r="P8" s="67" t="s">
        <v>142</v>
      </c>
      <c r="Q8" s="68">
        <v>8</v>
      </c>
      <c r="R8" s="67" t="s">
        <v>143</v>
      </c>
      <c r="S8" s="67" t="s">
        <v>144</v>
      </c>
      <c r="T8" s="67" t="s">
        <v>145</v>
      </c>
      <c r="U8" s="68" t="s">
        <v>143</v>
      </c>
      <c r="V8" s="68">
        <v>7804</v>
      </c>
      <c r="W8" s="67" t="s">
        <v>146</v>
      </c>
      <c r="X8" s="69" t="s">
        <v>147</v>
      </c>
      <c r="Y8" s="68">
        <v>40</v>
      </c>
      <c r="Z8" s="68">
        <v>50</v>
      </c>
      <c r="AA8" s="68" t="s">
        <v>143</v>
      </c>
      <c r="AB8" s="68" t="s">
        <v>143</v>
      </c>
      <c r="AC8" s="68" t="s">
        <v>143</v>
      </c>
      <c r="AD8" s="68">
        <v>90</v>
      </c>
      <c r="AE8" s="68">
        <v>38</v>
      </c>
      <c r="AF8" s="68">
        <v>49</v>
      </c>
      <c r="AG8" s="68">
        <v>87</v>
      </c>
      <c r="AH8" s="70">
        <v>88.8</v>
      </c>
      <c r="AI8" s="70">
        <v>93.8</v>
      </c>
      <c r="AJ8" s="70">
        <v>94.7</v>
      </c>
      <c r="AK8" s="70">
        <v>96.2</v>
      </c>
      <c r="AL8" s="70">
        <v>100.8</v>
      </c>
      <c r="AM8" s="70">
        <v>97.7</v>
      </c>
      <c r="AN8" s="70">
        <v>98.5</v>
      </c>
      <c r="AO8" s="70">
        <v>98</v>
      </c>
      <c r="AP8" s="70">
        <v>98.4</v>
      </c>
      <c r="AQ8" s="70">
        <v>98.2</v>
      </c>
      <c r="AR8" s="70">
        <v>98.5</v>
      </c>
      <c r="AS8" s="70">
        <v>79.3</v>
      </c>
      <c r="AT8" s="70">
        <v>56.3</v>
      </c>
      <c r="AU8" s="70">
        <v>72.400000000000006</v>
      </c>
      <c r="AV8" s="70">
        <v>70.8</v>
      </c>
      <c r="AW8" s="70">
        <v>67.3</v>
      </c>
      <c r="AX8" s="70">
        <v>82.5</v>
      </c>
      <c r="AY8" s="70">
        <v>79.7</v>
      </c>
      <c r="AZ8" s="70">
        <v>79.599999999999994</v>
      </c>
      <c r="BA8" s="70">
        <v>77.900000000000006</v>
      </c>
      <c r="BB8" s="70">
        <v>78.099999999999994</v>
      </c>
      <c r="BC8" s="70">
        <v>89.7</v>
      </c>
      <c r="BD8" s="71">
        <v>133.30000000000001</v>
      </c>
      <c r="BE8" s="71">
        <v>151.1</v>
      </c>
      <c r="BF8" s="71">
        <v>173.1</v>
      </c>
      <c r="BG8" s="71">
        <v>180.3</v>
      </c>
      <c r="BH8" s="71">
        <v>185.7</v>
      </c>
      <c r="BI8" s="71">
        <v>91.2</v>
      </c>
      <c r="BJ8" s="71">
        <v>94.9</v>
      </c>
      <c r="BK8" s="71">
        <v>101.2</v>
      </c>
      <c r="BL8" s="71">
        <v>107.2</v>
      </c>
      <c r="BM8" s="71">
        <v>114.4</v>
      </c>
      <c r="BN8" s="71">
        <v>64.7</v>
      </c>
      <c r="BO8" s="70">
        <v>79</v>
      </c>
      <c r="BP8" s="70">
        <v>76.599999999999994</v>
      </c>
      <c r="BQ8" s="70">
        <v>79</v>
      </c>
      <c r="BR8" s="70">
        <v>81.3</v>
      </c>
      <c r="BS8" s="70">
        <v>78</v>
      </c>
      <c r="BT8" s="70">
        <v>68.599999999999994</v>
      </c>
      <c r="BU8" s="70">
        <v>67.400000000000006</v>
      </c>
      <c r="BV8" s="70">
        <v>66.599999999999994</v>
      </c>
      <c r="BW8" s="70">
        <v>66.8</v>
      </c>
      <c r="BX8" s="70">
        <v>67.900000000000006</v>
      </c>
      <c r="BY8" s="70">
        <v>74.8</v>
      </c>
      <c r="BZ8" s="71">
        <v>22221</v>
      </c>
      <c r="CA8" s="71">
        <v>22024</v>
      </c>
      <c r="CB8" s="71">
        <v>22245</v>
      </c>
      <c r="CC8" s="71">
        <v>21723</v>
      </c>
      <c r="CD8" s="71">
        <v>21207</v>
      </c>
      <c r="CE8" s="71">
        <v>23475</v>
      </c>
      <c r="CF8" s="71">
        <v>23857</v>
      </c>
      <c r="CG8" s="71">
        <v>24371</v>
      </c>
      <c r="CH8" s="71">
        <v>24882</v>
      </c>
      <c r="CI8" s="71">
        <v>25249</v>
      </c>
      <c r="CJ8" s="70">
        <v>50718</v>
      </c>
      <c r="CK8" s="71">
        <v>14369</v>
      </c>
      <c r="CL8" s="71">
        <v>11444</v>
      </c>
      <c r="CM8" s="71">
        <v>7296</v>
      </c>
      <c r="CN8" s="71">
        <v>7366</v>
      </c>
      <c r="CO8" s="71">
        <v>7791</v>
      </c>
      <c r="CP8" s="71">
        <v>8603</v>
      </c>
      <c r="CQ8" s="71">
        <v>8471</v>
      </c>
      <c r="CR8" s="71">
        <v>8736</v>
      </c>
      <c r="CS8" s="71">
        <v>8797</v>
      </c>
      <c r="CT8" s="71">
        <v>8852</v>
      </c>
      <c r="CU8" s="70">
        <v>14202</v>
      </c>
      <c r="CV8" s="71">
        <v>54.4</v>
      </c>
      <c r="CW8" s="71">
        <v>65.7</v>
      </c>
      <c r="CX8" s="71">
        <v>69.599999999999994</v>
      </c>
      <c r="CY8" s="71">
        <v>72.599999999999994</v>
      </c>
      <c r="CZ8" s="71">
        <v>76.2</v>
      </c>
      <c r="DA8" s="71">
        <v>65</v>
      </c>
      <c r="DB8" s="71">
        <v>67.5</v>
      </c>
      <c r="DC8" s="71">
        <v>67.5</v>
      </c>
      <c r="DD8" s="71">
        <v>69.5</v>
      </c>
      <c r="DE8" s="71">
        <v>70.3</v>
      </c>
      <c r="DF8" s="71">
        <v>55</v>
      </c>
      <c r="DG8" s="71">
        <v>28.3</v>
      </c>
      <c r="DH8" s="71">
        <v>23</v>
      </c>
      <c r="DI8" s="71">
        <v>12.9</v>
      </c>
      <c r="DJ8" s="71">
        <v>13.1</v>
      </c>
      <c r="DK8" s="71">
        <v>12.5</v>
      </c>
      <c r="DL8" s="71">
        <v>19</v>
      </c>
      <c r="DM8" s="71">
        <v>17.899999999999999</v>
      </c>
      <c r="DN8" s="71">
        <v>17.899999999999999</v>
      </c>
      <c r="DO8" s="71">
        <v>17.399999999999999</v>
      </c>
      <c r="DP8" s="71">
        <v>17</v>
      </c>
      <c r="DQ8" s="71">
        <v>24.3</v>
      </c>
      <c r="DR8" s="70">
        <v>40.200000000000003</v>
      </c>
      <c r="DS8" s="70">
        <v>55.2</v>
      </c>
      <c r="DT8" s="70">
        <v>58.6</v>
      </c>
      <c r="DU8" s="70">
        <v>62.3</v>
      </c>
      <c r="DV8" s="70">
        <v>65.900000000000006</v>
      </c>
      <c r="DW8" s="70">
        <v>43.9</v>
      </c>
      <c r="DX8" s="70">
        <v>52.4</v>
      </c>
      <c r="DY8" s="70">
        <v>52.6</v>
      </c>
      <c r="DZ8" s="70">
        <v>54.2</v>
      </c>
      <c r="EA8" s="70">
        <v>53.8</v>
      </c>
      <c r="EB8" s="70">
        <v>51.6</v>
      </c>
      <c r="EC8" s="70">
        <v>68.8</v>
      </c>
      <c r="ED8" s="70">
        <v>68</v>
      </c>
      <c r="EE8" s="70">
        <v>68.900000000000006</v>
      </c>
      <c r="EF8" s="70">
        <v>70.7</v>
      </c>
      <c r="EG8" s="70">
        <v>72.900000000000006</v>
      </c>
      <c r="EH8" s="70">
        <v>59.1</v>
      </c>
      <c r="EI8" s="70">
        <v>68.900000000000006</v>
      </c>
      <c r="EJ8" s="70">
        <v>68</v>
      </c>
      <c r="EK8" s="70">
        <v>70</v>
      </c>
      <c r="EL8" s="70">
        <v>71</v>
      </c>
      <c r="EM8" s="70">
        <v>67.599999999999994</v>
      </c>
      <c r="EN8" s="71">
        <v>43134167</v>
      </c>
      <c r="EO8" s="71">
        <v>44007511</v>
      </c>
      <c r="EP8" s="71">
        <v>44477522</v>
      </c>
      <c r="EQ8" s="71">
        <v>44581911</v>
      </c>
      <c r="ER8" s="71">
        <v>44325967</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2019-02-08T00:59:10Z</cp:lastPrinted>
  <dcterms:created xsi:type="dcterms:W3CDTF">2018-12-07T10:40:14Z</dcterms:created>
  <dcterms:modified xsi:type="dcterms:W3CDTF">2019-02-08T02:19:12Z</dcterms:modified>
  <cp:category/>
</cp:coreProperties>
</file>