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33 美里町★\05確定\"/>
    </mc:Choice>
  </mc:AlternateContent>
  <workbookProtection workbookAlgorithmName="SHA-512" workbookHashValue="csfpaFaRVW8sharYWB4BDz8D5Cd94Kb9PdAHNO8Y4868xlbgMk1lwC4RBzqtQKenZ3mehGbU4zceaFucyDQKzQ==" workbookSaltValue="OpVCmAu+2XCJtx1CTbAo6Q=="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AD8" i="4" s="1"/>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AL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<sst xmlns="http://schemas.openxmlformats.org/spreadsheetml/2006/main" count="301" uniqueCount="123">
  <si>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</si>
  <si>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</si>
  <si>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</si>
  <si>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</si>
  <si>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</si>
  <si>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</si>
  <si>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</si>
  <si>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</si>
  <si>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</si>
  <si>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</si>
  <si>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</si>
  <si>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</si>
  <si>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</si>
  <si>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</si>
  <si>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</si>
  <si>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</si>
  <si>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</si>
  <si>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</si>
  <si>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</si>
  <si>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</si>
  <si>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</si>
  <si>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</si>
  <si>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</si>
  <si>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</si>
  <si>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</si>
  <si>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</si>
  <si>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</si>
  <si>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</si>
  <si>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</si>
  <si>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</si>
  <si>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</si>
  <si>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</si>
  <si>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</si>
  <si>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</si>
  <si>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</si>
  <si>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</si>
  <si>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</si>
  <si>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</si>
  <si>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</si>
  <si>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</si>
  <si>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</si>
  <si>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</si>
  <si>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</si>
  <si>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</si>
  <si>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</si>
  <si>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</si>
  <si>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</si>
  <si>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</si>
  <si>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</si>
  <si>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</si>
  <si>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</si>
  <si>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</si>
  <si>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</si>
  <si>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</si>
  <si>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</si>
  <si>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</si>
  <si>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</si>
  <si>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</si>
  <si>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</si>
  <si>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</si>
  <si>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</si>
  <si>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</si>
  <si>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</si>
  <si>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</si>
  <si>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</si>
  <si>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</si>
  <si>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</si>
  <si>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</si>
  <si>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</si>
  <si>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</si>
  <si>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</si>
  <si>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</si>
  <si>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</si>
  <si>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</si>
  <si>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</si>
  <si>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</si>
  <si>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</si>
  <si>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</si>
  <si>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</si>
  <si>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</si>
  <si>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</si>
  <si>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</si>
  <si>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</si>
  <si>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</si>
  <si>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</si>
  <si>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</si>
  <si>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</si>
  <si>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</si>
  <si>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</si>
  <si>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</si>
  <si>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</si>
  <si>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</si>
  <si>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</si>
  <si>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</si>
  <si>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</si>
  <si>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</si>
  <si>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</si>
  <si>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</si>
  <si>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</si>
  <si>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</si>
  <si>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</si>
  <si>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</si>
  <si>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</si>
  <si>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</si>
  <si>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</si>
  <si>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</si>
  <si>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</si>
  <si>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</si>
  <si>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</si>
  <si>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</si>
  <si>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</si>
  <si>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</si>
  <si>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</si>
  <si>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</si>
  <si>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</si>
  <si>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</si>
  <si>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</si>
  <si>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</si>
  <si>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</si>
  <si>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</si>
  <si>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
　処理場施設の機器の多くが耐用年数を迎えようとしているため、計画的に順次更新を行わなければならない。</t>
    <phoneticPr fontId="4"/>
  </si>
  <si>
    <t>③流動比率について
　平成27年度まで法非適会計であり、現金の蓄積がなかったため、流動比率が低い状態となっている。今後の現金残高の見込みを把握しつつ、資金不足に陥らないように努める。
④企業債残高対事業規模比率について
　類似団体を上回っている。これは、元金償還に対する一般会計繰入金が類似団体に比べ少額であるためと思われる。なお、平成28年度下水道事業比較経営診断表における処理区域内人口１人あたりの地方債現在高は、類型平均を下回っている。
⑤経費回収率について
　100％を下回っているものの、類似団体平均を上回っている。100％に近づけるよう、収益及び費用の見直しに努める。
⑥汚水処理原価について
　汚水の収集搬送は真空流送方式を採用しているため、自然流下方式に比べ、コストが高くなっている。
⑦施設利用率及び⑧水洗化率について
　類似団体平均を下回っている。未接続者に対しさらなる普及活動に努める。</t>
    <rPh sb="87" eb="88">
      <t>ツト</t>
    </rPh>
    <rPh sb="295" eb="297">
      <t>オスイ</t>
    </rPh>
    <rPh sb="297" eb="299">
      <t>ショリ</t>
    </rPh>
    <rPh sb="299" eb="301">
      <t>ゲンカ</t>
    </rPh>
    <rPh sb="307" eb="309">
      <t>オスイ</t>
    </rPh>
    <rPh sb="310" eb="312">
      <t>シュウシュウ</t>
    </rPh>
    <rPh sb="312" eb="314">
      <t>ハンソウ</t>
    </rPh>
    <rPh sb="315" eb="317">
      <t>シンクウ</t>
    </rPh>
    <rPh sb="317" eb="318">
      <t>リュウ</t>
    </rPh>
    <rPh sb="318" eb="319">
      <t>オク</t>
    </rPh>
    <rPh sb="319" eb="321">
      <t>ホウシキ</t>
    </rPh>
    <rPh sb="322" eb="324">
      <t>サイヨウ</t>
    </rPh>
    <rPh sb="331" eb="333">
      <t>シゼン</t>
    </rPh>
    <rPh sb="333" eb="335">
      <t>リュウカ</t>
    </rPh>
    <rPh sb="335" eb="337">
      <t>ホウシキ</t>
    </rPh>
    <rPh sb="338" eb="339">
      <t>クラ</t>
    </rPh>
    <rPh sb="345" eb="346">
      <t>タカ</t>
    </rPh>
    <rPh sb="356" eb="358">
      <t>シセツ</t>
    </rPh>
    <rPh sb="358" eb="361">
      <t>リヨウリツ</t>
    </rPh>
    <rPh sb="361" eb="362">
      <t>オヨ</t>
    </rPh>
    <phoneticPr fontId="4"/>
  </si>
  <si>
    <t>　短期的な課題としては、水洗化率の向上が挙げられる。
　水洗化率を向上させることが、料金収入の向上に繋がり、経費回収率等の他の指標の改善も期待できる。
　中長期的な課題としては、処理場施設の機器更新が挙げられる。
　処理場施設の機器の大量更新期が到来するため、補助事業等を活用し、順次更新を行っていかなければならない。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</si>
</sst>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F63-420B-BCA8-B9F95E0BE87E}"/>
            </c:ext>
          </c:extLst>
        </c:ser>
        <c:dLbls>
          <c:showLegendKey val="0"/>
          <c:showVal val="0"/>
          <c:showCatName val="0"/>
          <c:showSerName val="0"/>
          <c:showPercent val="0"/>
          <c:showBubbleSize val="0"/>
        </c:dLbls>
        <c:gapWidth val="150"/>
        <c:axId val="332843648"/>
        <c:axId val="3328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c:ext xmlns:c16="http://schemas.microsoft.com/office/drawing/2014/chart" uri="{C3380CC4-5D6E-409C-BE32-E72D297353CC}">
              <c16:uniqueId val="{00000001-7F63-420B-BCA8-B9F95E0BE87E}"/>
            </c:ext>
          </c:extLst>
        </c:ser>
        <c:dLbls>
          <c:showLegendKey val="0"/>
          <c:showVal val="0"/>
          <c:showCatName val="0"/>
          <c:showSerName val="0"/>
          <c:showPercent val="0"/>
          <c:showBubbleSize val="0"/>
        </c:dLbls>
        <c:marker val="1"/>
        <c:smooth val="0"/>
        <c:axId val="332843648"/>
        <c:axId val="332845824"/>
      </c:lineChart>
      <c:dateAx>
        <c:axId val="332843648"/>
        <c:scaling>
          <c:orientation val="minMax"/>
        </c:scaling>
        <c:delete val="1"/>
        <c:axPos val="b"/>
        <c:numFmt formatCode="ge" sourceLinked="1"/>
        <c:majorTickMark val="none"/>
        <c:minorTickMark val="none"/>
        <c:tickLblPos val="none"/>
        <c:crossAx val="332845824"/>
        <c:crosses val="autoZero"/>
        <c:auto val="1"/>
        <c:lblOffset val="100"/>
        <c:baseTimeUnit val="years"/>
      </c:dateAx>
      <c:valAx>
        <c:axId val="3328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102.37</c:v>
                </c:pt>
                <c:pt idx="4">
                  <c:v>100.48</c:v>
                </c:pt>
              </c:numCache>
            </c:numRef>
          </c:val>
          <c:extLst>
            <c:ext xmlns:c16="http://schemas.microsoft.com/office/drawing/2014/chart" uri="{C3380CC4-5D6E-409C-BE32-E72D297353CC}">
              <c16:uniqueId val="{00000000-1519-496B-ABDB-F45ACEEFA532}"/>
            </c:ext>
          </c:extLst>
        </c:ser>
        <c:dLbls>
          <c:showLegendKey val="0"/>
          <c:showVal val="0"/>
          <c:showCatName val="0"/>
          <c:showSerName val="0"/>
          <c:showPercent val="0"/>
          <c:showBubbleSize val="0"/>
        </c:dLbls>
        <c:gapWidth val="150"/>
        <c:axId val="332872704"/>
        <c:axId val="3328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99.66</c:v>
                </c:pt>
                <c:pt idx="4">
                  <c:v>100.95</c:v>
                </c:pt>
              </c:numCache>
            </c:numRef>
          </c:val>
          <c:smooth val="0"/>
          <c:extLst>
            <c:ext xmlns:c16="http://schemas.microsoft.com/office/drawing/2014/chart" uri="{C3380CC4-5D6E-409C-BE32-E72D297353CC}">
              <c16:uniqueId val="{00000001-1519-496B-ABDB-F45ACEEFA532}"/>
            </c:ext>
          </c:extLst>
        </c:ser>
        <c:dLbls>
          <c:showLegendKey val="0"/>
          <c:showVal val="0"/>
          <c:showCatName val="0"/>
          <c:showSerName val="0"/>
          <c:showPercent val="0"/>
          <c:showBubbleSize val="0"/>
        </c:dLbls>
        <c:marker val="1"/>
        <c:smooth val="0"/>
        <c:axId val="332872704"/>
        <c:axId val="332899456"/>
      </c:lineChart>
      <c:dateAx>
        <c:axId val="332872704"/>
        <c:scaling>
          <c:orientation val="minMax"/>
        </c:scaling>
        <c:delete val="1"/>
        <c:axPos val="b"/>
        <c:numFmt formatCode="ge" sourceLinked="1"/>
        <c:majorTickMark val="none"/>
        <c:minorTickMark val="none"/>
        <c:tickLblPos val="none"/>
        <c:crossAx val="332899456"/>
        <c:crosses val="autoZero"/>
        <c:auto val="1"/>
        <c:lblOffset val="100"/>
        <c:baseTimeUnit val="years"/>
      </c:dateAx>
      <c:valAx>
        <c:axId val="3328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42.4</c:v>
                </c:pt>
                <c:pt idx="4">
                  <c:v>44.35</c:v>
                </c:pt>
              </c:numCache>
            </c:numRef>
          </c:val>
          <c:extLst>
            <c:ext xmlns:c16="http://schemas.microsoft.com/office/drawing/2014/chart" uri="{C3380CC4-5D6E-409C-BE32-E72D297353CC}">
              <c16:uniqueId val="{00000000-C0F1-4E59-9DD1-528B21901398}"/>
            </c:ext>
          </c:extLst>
        </c:ser>
        <c:dLbls>
          <c:showLegendKey val="0"/>
          <c:showVal val="0"/>
          <c:showCatName val="0"/>
          <c:showSerName val="0"/>
          <c:showPercent val="0"/>
          <c:showBubbleSize val="0"/>
        </c:dLbls>
        <c:gapWidth val="150"/>
        <c:axId val="332950912"/>
        <c:axId val="3329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22.9</c:v>
                </c:pt>
                <c:pt idx="4">
                  <c:v>24.87</c:v>
                </c:pt>
              </c:numCache>
            </c:numRef>
          </c:val>
          <c:smooth val="0"/>
          <c:extLst>
            <c:ext xmlns:c16="http://schemas.microsoft.com/office/drawing/2014/chart" uri="{C3380CC4-5D6E-409C-BE32-E72D297353CC}">
              <c16:uniqueId val="{00000001-C0F1-4E59-9DD1-528B21901398}"/>
            </c:ext>
          </c:extLst>
        </c:ser>
        <c:dLbls>
          <c:showLegendKey val="0"/>
          <c:showVal val="0"/>
          <c:showCatName val="0"/>
          <c:showSerName val="0"/>
          <c:showPercent val="0"/>
          <c:showBubbleSize val="0"/>
        </c:dLbls>
        <c:marker val="1"/>
        <c:smooth val="0"/>
        <c:axId val="332950912"/>
        <c:axId val="332977664"/>
      </c:lineChart>
      <c:dateAx>
        <c:axId val="332950912"/>
        <c:scaling>
          <c:orientation val="minMax"/>
        </c:scaling>
        <c:delete val="1"/>
        <c:axPos val="b"/>
        <c:numFmt formatCode="ge" sourceLinked="1"/>
        <c:majorTickMark val="none"/>
        <c:minorTickMark val="none"/>
        <c:tickLblPos val="none"/>
        <c:crossAx val="332977664"/>
        <c:crosses val="autoZero"/>
        <c:auto val="1"/>
        <c:lblOffset val="100"/>
        <c:baseTimeUnit val="years"/>
      </c:dateAx>
      <c:valAx>
        <c:axId val="3329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2A8-4EF5-81DB-48013286E60E}"/>
            </c:ext>
          </c:extLst>
        </c:ser>
        <c:dLbls>
          <c:showLegendKey val="0"/>
          <c:showVal val="0"/>
          <c:showCatName val="0"/>
          <c:showSerName val="0"/>
          <c:showPercent val="0"/>
          <c:showBubbleSize val="0"/>
        </c:dLbls>
        <c:gapWidth val="150"/>
        <c:axId val="333000704"/>
        <c:axId val="3330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2A8-4EF5-81DB-48013286E60E}"/>
            </c:ext>
          </c:extLst>
        </c:ser>
        <c:dLbls>
          <c:showLegendKey val="0"/>
          <c:showVal val="0"/>
          <c:showCatName val="0"/>
          <c:showSerName val="0"/>
          <c:showPercent val="0"/>
          <c:showBubbleSize val="0"/>
        </c:dLbls>
        <c:marker val="1"/>
        <c:smooth val="0"/>
        <c:axId val="333000704"/>
        <c:axId val="333002624"/>
      </c:lineChart>
      <c:dateAx>
        <c:axId val="333000704"/>
        <c:scaling>
          <c:orientation val="minMax"/>
        </c:scaling>
        <c:delete val="1"/>
        <c:axPos val="b"/>
        <c:numFmt formatCode="ge" sourceLinked="1"/>
        <c:majorTickMark val="none"/>
        <c:minorTickMark val="none"/>
        <c:tickLblPos val="none"/>
        <c:crossAx val="333002624"/>
        <c:crosses val="autoZero"/>
        <c:auto val="1"/>
        <c:lblOffset val="100"/>
        <c:baseTimeUnit val="years"/>
      </c:dateAx>
      <c:valAx>
        <c:axId val="3330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43-40BE-BBB5-08792339ED62}"/>
            </c:ext>
          </c:extLst>
        </c:ser>
        <c:dLbls>
          <c:showLegendKey val="0"/>
          <c:showVal val="0"/>
          <c:showCatName val="0"/>
          <c:showSerName val="0"/>
          <c:showPercent val="0"/>
          <c:showBubbleSize val="0"/>
        </c:dLbls>
        <c:gapWidth val="150"/>
        <c:axId val="333070720"/>
        <c:axId val="3330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225.39</c:v>
                </c:pt>
                <c:pt idx="4">
                  <c:v>224.04</c:v>
                </c:pt>
              </c:numCache>
            </c:numRef>
          </c:val>
          <c:smooth val="0"/>
          <c:extLst>
            <c:ext xmlns:c16="http://schemas.microsoft.com/office/drawing/2014/chart" uri="{C3380CC4-5D6E-409C-BE32-E72D297353CC}">
              <c16:uniqueId val="{00000001-EF43-40BE-BBB5-08792339ED62}"/>
            </c:ext>
          </c:extLst>
        </c:ser>
        <c:dLbls>
          <c:showLegendKey val="0"/>
          <c:showVal val="0"/>
          <c:showCatName val="0"/>
          <c:showSerName val="0"/>
          <c:showPercent val="0"/>
          <c:showBubbleSize val="0"/>
        </c:dLbls>
        <c:marker val="1"/>
        <c:smooth val="0"/>
        <c:axId val="333070720"/>
        <c:axId val="333072640"/>
      </c:lineChart>
      <c:dateAx>
        <c:axId val="333070720"/>
        <c:scaling>
          <c:orientation val="minMax"/>
        </c:scaling>
        <c:delete val="1"/>
        <c:axPos val="b"/>
        <c:numFmt formatCode="ge" sourceLinked="1"/>
        <c:majorTickMark val="none"/>
        <c:minorTickMark val="none"/>
        <c:tickLblPos val="none"/>
        <c:crossAx val="333072640"/>
        <c:crosses val="autoZero"/>
        <c:auto val="1"/>
        <c:lblOffset val="100"/>
        <c:baseTimeUnit val="years"/>
      </c:dateAx>
      <c:valAx>
        <c:axId val="3330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45.11</c:v>
                </c:pt>
                <c:pt idx="4">
                  <c:v>38.159999999999997</c:v>
                </c:pt>
              </c:numCache>
            </c:numRef>
          </c:val>
          <c:extLst>
            <c:ext xmlns:c16="http://schemas.microsoft.com/office/drawing/2014/chart" uri="{C3380CC4-5D6E-409C-BE32-E72D297353CC}">
              <c16:uniqueId val="{00000000-BF7C-4D6A-8574-92C126EFEEE8}"/>
            </c:ext>
          </c:extLst>
        </c:ser>
        <c:dLbls>
          <c:showLegendKey val="0"/>
          <c:showVal val="0"/>
          <c:showCatName val="0"/>
          <c:showSerName val="0"/>
          <c:showPercent val="0"/>
          <c:showBubbleSize val="0"/>
        </c:dLbls>
        <c:gapWidth val="150"/>
        <c:axId val="333136640"/>
        <c:axId val="3331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31.84</c:v>
                </c:pt>
                <c:pt idx="4">
                  <c:v>29.91</c:v>
                </c:pt>
              </c:numCache>
            </c:numRef>
          </c:val>
          <c:smooth val="0"/>
          <c:extLst>
            <c:ext xmlns:c16="http://schemas.microsoft.com/office/drawing/2014/chart" uri="{C3380CC4-5D6E-409C-BE32-E72D297353CC}">
              <c16:uniqueId val="{00000001-BF7C-4D6A-8574-92C126EFEEE8}"/>
            </c:ext>
          </c:extLst>
        </c:ser>
        <c:dLbls>
          <c:showLegendKey val="0"/>
          <c:showVal val="0"/>
          <c:showCatName val="0"/>
          <c:showSerName val="0"/>
          <c:showPercent val="0"/>
          <c:showBubbleSize val="0"/>
        </c:dLbls>
        <c:marker val="1"/>
        <c:smooth val="0"/>
        <c:axId val="333136640"/>
        <c:axId val="333138560"/>
      </c:lineChart>
      <c:dateAx>
        <c:axId val="333136640"/>
        <c:scaling>
          <c:orientation val="minMax"/>
        </c:scaling>
        <c:delete val="1"/>
        <c:axPos val="b"/>
        <c:numFmt formatCode="ge" sourceLinked="1"/>
        <c:majorTickMark val="none"/>
        <c:minorTickMark val="none"/>
        <c:tickLblPos val="none"/>
        <c:crossAx val="333138560"/>
        <c:crosses val="autoZero"/>
        <c:auto val="1"/>
        <c:lblOffset val="100"/>
        <c:baseTimeUnit val="years"/>
      </c:dateAx>
      <c:valAx>
        <c:axId val="3331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2579.04</c:v>
                </c:pt>
                <c:pt idx="4">
                  <c:v>2430.46</c:v>
                </c:pt>
              </c:numCache>
            </c:numRef>
          </c:val>
          <c:extLst>
            <c:ext xmlns:c16="http://schemas.microsoft.com/office/drawing/2014/chart" uri="{C3380CC4-5D6E-409C-BE32-E72D297353CC}">
              <c16:uniqueId val="{00000000-730D-45E9-8214-CDB4FD8E5F03}"/>
            </c:ext>
          </c:extLst>
        </c:ser>
        <c:dLbls>
          <c:showLegendKey val="0"/>
          <c:showVal val="0"/>
          <c:showCatName val="0"/>
          <c:showSerName val="0"/>
          <c:showPercent val="0"/>
          <c:showBubbleSize val="0"/>
        </c:dLbls>
        <c:gapWidth val="150"/>
        <c:axId val="333300864"/>
        <c:axId val="3333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c:ext xmlns:c16="http://schemas.microsoft.com/office/drawing/2014/chart" uri="{C3380CC4-5D6E-409C-BE32-E72D297353CC}">
              <c16:uniqueId val="{00000001-730D-45E9-8214-CDB4FD8E5F03}"/>
            </c:ext>
          </c:extLst>
        </c:ser>
        <c:dLbls>
          <c:showLegendKey val="0"/>
          <c:showVal val="0"/>
          <c:showCatName val="0"/>
          <c:showSerName val="0"/>
          <c:showPercent val="0"/>
          <c:showBubbleSize val="0"/>
        </c:dLbls>
        <c:marker val="1"/>
        <c:smooth val="0"/>
        <c:axId val="333300864"/>
        <c:axId val="333302784"/>
      </c:lineChart>
      <c:dateAx>
        <c:axId val="333300864"/>
        <c:scaling>
          <c:orientation val="minMax"/>
        </c:scaling>
        <c:delete val="1"/>
        <c:axPos val="b"/>
        <c:numFmt formatCode="ge" sourceLinked="1"/>
        <c:majorTickMark val="none"/>
        <c:minorTickMark val="none"/>
        <c:tickLblPos val="none"/>
        <c:crossAx val="333302784"/>
        <c:crosses val="autoZero"/>
        <c:auto val="1"/>
        <c:lblOffset val="100"/>
        <c:baseTimeUnit val="years"/>
      </c:dateAx>
      <c:valAx>
        <c:axId val="3333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58.13</c:v>
                </c:pt>
                <c:pt idx="4">
                  <c:v>63.53</c:v>
                </c:pt>
              </c:numCache>
            </c:numRef>
          </c:val>
          <c:extLst>
            <c:ext xmlns:c16="http://schemas.microsoft.com/office/drawing/2014/chart" uri="{C3380CC4-5D6E-409C-BE32-E72D297353CC}">
              <c16:uniqueId val="{00000000-6F22-4F7A-B124-82CE8E656128}"/>
            </c:ext>
          </c:extLst>
        </c:ser>
        <c:dLbls>
          <c:showLegendKey val="0"/>
          <c:showVal val="0"/>
          <c:showCatName val="0"/>
          <c:showSerName val="0"/>
          <c:showPercent val="0"/>
          <c:showBubbleSize val="0"/>
        </c:dLbls>
        <c:gapWidth val="150"/>
        <c:axId val="333342208"/>
        <c:axId val="3333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c:ext xmlns:c16="http://schemas.microsoft.com/office/drawing/2014/chart" uri="{C3380CC4-5D6E-409C-BE32-E72D297353CC}">
              <c16:uniqueId val="{00000001-6F22-4F7A-B124-82CE8E656128}"/>
            </c:ext>
          </c:extLst>
        </c:ser>
        <c:dLbls>
          <c:showLegendKey val="0"/>
          <c:showVal val="0"/>
          <c:showCatName val="0"/>
          <c:showSerName val="0"/>
          <c:showPercent val="0"/>
          <c:showBubbleSize val="0"/>
        </c:dLbls>
        <c:marker val="1"/>
        <c:smooth val="0"/>
        <c:axId val="333342208"/>
        <c:axId val="333344128"/>
      </c:lineChart>
      <c:dateAx>
        <c:axId val="333342208"/>
        <c:scaling>
          <c:orientation val="minMax"/>
        </c:scaling>
        <c:delete val="1"/>
        <c:axPos val="b"/>
        <c:numFmt formatCode="ge" sourceLinked="1"/>
        <c:majorTickMark val="none"/>
        <c:minorTickMark val="none"/>
        <c:tickLblPos val="none"/>
        <c:crossAx val="333344128"/>
        <c:crosses val="autoZero"/>
        <c:auto val="1"/>
        <c:lblOffset val="100"/>
        <c:baseTimeUnit val="years"/>
      </c:dateAx>
      <c:valAx>
        <c:axId val="3333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334.17</c:v>
                </c:pt>
                <c:pt idx="4">
                  <c:v>307.36</c:v>
                </c:pt>
              </c:numCache>
            </c:numRef>
          </c:val>
          <c:extLst>
            <c:ext xmlns:c16="http://schemas.microsoft.com/office/drawing/2014/chart" uri="{C3380CC4-5D6E-409C-BE32-E72D297353CC}">
              <c16:uniqueId val="{00000000-B706-4DA3-992F-EF7670CB01A3}"/>
            </c:ext>
          </c:extLst>
        </c:ser>
        <c:dLbls>
          <c:showLegendKey val="0"/>
          <c:showVal val="0"/>
          <c:showCatName val="0"/>
          <c:showSerName val="0"/>
          <c:showPercent val="0"/>
          <c:showBubbleSize val="0"/>
        </c:dLbls>
        <c:gapWidth val="150"/>
        <c:axId val="333387648"/>
        <c:axId val="3334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c:ext xmlns:c16="http://schemas.microsoft.com/office/drawing/2014/chart" uri="{C3380CC4-5D6E-409C-BE32-E72D297353CC}">
              <c16:uniqueId val="{00000001-B706-4DA3-992F-EF7670CB01A3}"/>
            </c:ext>
          </c:extLst>
        </c:ser>
        <c:dLbls>
          <c:showLegendKey val="0"/>
          <c:showVal val="0"/>
          <c:showCatName val="0"/>
          <c:showSerName val="0"/>
          <c:showPercent val="0"/>
          <c:showBubbleSize val="0"/>
        </c:dLbls>
        <c:marker val="1"/>
        <c:smooth val="0"/>
        <c:axId val="333387648"/>
        <c:axId val="333406208"/>
      </c:lineChart>
      <c:dateAx>
        <c:axId val="333387648"/>
        <c:scaling>
          <c:orientation val="minMax"/>
        </c:scaling>
        <c:delete val="1"/>
        <c:axPos val="b"/>
        <c:numFmt formatCode="ge" sourceLinked="1"/>
        <c:majorTickMark val="none"/>
        <c:minorTickMark val="none"/>
        <c:tickLblPos val="none"/>
        <c:crossAx val="333406208"/>
        <c:crosses val="autoZero"/>
        <c:auto val="1"/>
        <c:lblOffset val="100"/>
        <c:baseTimeUnit val="years"/>
      </c:dateAx>
      <c:valAx>
        <c:axId val="3334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38.51</c:v>
                </c:pt>
                <c:pt idx="4">
                  <c:v>39.25</c:v>
                </c:pt>
              </c:numCache>
            </c:numRef>
          </c:val>
          <c:extLst>
            <c:ext xmlns:c16="http://schemas.microsoft.com/office/drawing/2014/chart" uri="{C3380CC4-5D6E-409C-BE32-E72D297353CC}">
              <c16:uniqueId val="{00000000-3309-4710-BBEF-0E77F786736B}"/>
            </c:ext>
          </c:extLst>
        </c:ser>
        <c:dLbls>
          <c:showLegendKey val="0"/>
          <c:showVal val="0"/>
          <c:showCatName val="0"/>
          <c:showSerName val="0"/>
          <c:showPercent val="0"/>
          <c:showBubbleSize val="0"/>
        </c:dLbls>
        <c:gapWidth val="150"/>
        <c:axId val="333486336"/>
        <c:axId val="3335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c:ext xmlns:c16="http://schemas.microsoft.com/office/drawing/2014/chart" uri="{C3380CC4-5D6E-409C-BE32-E72D297353CC}">
              <c16:uniqueId val="{00000001-3309-4710-BBEF-0E77F786736B}"/>
            </c:ext>
          </c:extLst>
        </c:ser>
        <c:dLbls>
          <c:showLegendKey val="0"/>
          <c:showVal val="0"/>
          <c:showCatName val="0"/>
          <c:showSerName val="0"/>
          <c:showPercent val="0"/>
          <c:showBubbleSize val="0"/>
        </c:dLbls>
        <c:marker val="1"/>
        <c:smooth val="0"/>
        <c:axId val="333486336"/>
        <c:axId val="333500800"/>
      </c:lineChart>
      <c:dateAx>
        <c:axId val="333486336"/>
        <c:scaling>
          <c:orientation val="minMax"/>
        </c:scaling>
        <c:delete val="1"/>
        <c:axPos val="b"/>
        <c:numFmt formatCode="ge" sourceLinked="1"/>
        <c:majorTickMark val="none"/>
        <c:minorTickMark val="none"/>
        <c:tickLblPos val="none"/>
        <c:crossAx val="333500800"/>
        <c:crosses val="autoZero"/>
        <c:auto val="1"/>
        <c:lblOffset val="100"/>
        <c:baseTimeUnit val="years"/>
      </c:dateAx>
      <c:valAx>
        <c:axId val="3335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76.03</c:v>
                </c:pt>
                <c:pt idx="4">
                  <c:v>76.13</c:v>
                </c:pt>
              </c:numCache>
            </c:numRef>
          </c:val>
          <c:extLst>
            <c:ext xmlns:c16="http://schemas.microsoft.com/office/drawing/2014/chart" uri="{C3380CC4-5D6E-409C-BE32-E72D297353CC}">
              <c16:uniqueId val="{00000000-113C-4606-AD65-604FCBE69EDD}"/>
            </c:ext>
          </c:extLst>
        </c:ser>
        <c:dLbls>
          <c:showLegendKey val="0"/>
          <c:showVal val="0"/>
          <c:showCatName val="0"/>
          <c:showSerName val="0"/>
          <c:showPercent val="0"/>
          <c:showBubbleSize val="0"/>
        </c:dLbls>
        <c:gapWidth val="150"/>
        <c:axId val="333818496"/>
        <c:axId val="3338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c:ext xmlns:c16="http://schemas.microsoft.com/office/drawing/2014/chart" uri="{C3380CC4-5D6E-409C-BE32-E72D297353CC}">
              <c16:uniqueId val="{00000001-113C-4606-AD65-604FCBE69EDD}"/>
            </c:ext>
          </c:extLst>
        </c:ser>
        <c:dLbls>
          <c:showLegendKey val="0"/>
          <c:showVal val="0"/>
          <c:showCatName val="0"/>
          <c:showSerName val="0"/>
          <c:showPercent val="0"/>
          <c:showBubbleSize val="0"/>
        </c:dLbls>
        <c:marker val="1"/>
        <c:smooth val="0"/>
        <c:axId val="333818496"/>
        <c:axId val="333841152"/>
      </c:lineChart>
      <c:dateAx>
        <c:axId val="333818496"/>
        <c:scaling>
          <c:orientation val="minMax"/>
        </c:scaling>
        <c:delete val="1"/>
        <c:axPos val="b"/>
        <c:numFmt formatCode="ge" sourceLinked="1"/>
        <c:majorTickMark val="none"/>
        <c:minorTickMark val="none"/>
        <c:tickLblPos val="none"/>
        <c:crossAx val="333841152"/>
        <c:crosses val="autoZero"/>
        <c:auto val="1"/>
        <c:lblOffset val="100"/>
        <c:baseTimeUnit val="years"/>
      </c:dateAx>
      <c:valAx>
        <c:axId val="3338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8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24707</v>
      </c>
      <c r="AM8" s="67"/>
      <c r="AN8" s="67"/>
      <c r="AO8" s="67"/>
      <c r="AP8" s="67"/>
      <c r="AQ8" s="67"/>
      <c r="AR8" s="67"/>
      <c r="AS8" s="67"/>
      <c r="AT8" s="66">
        <f>データ!T6</f>
        <v>74.95</v>
      </c>
      <c r="AU8" s="66"/>
      <c r="AV8" s="66"/>
      <c r="AW8" s="66"/>
      <c r="AX8" s="66"/>
      <c r="AY8" s="66"/>
      <c r="AZ8" s="66"/>
      <c r="BA8" s="66"/>
      <c r="BB8" s="66">
        <f>データ!U6</f>
        <v>329.65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69.569999999999993</v>
      </c>
      <c r="J10" s="66"/>
      <c r="K10" s="66"/>
      <c r="L10" s="66"/>
      <c r="M10" s="66"/>
      <c r="N10" s="66"/>
      <c r="O10" s="66"/>
      <c r="P10" s="66">
        <f>データ!P6</f>
        <v>30.96</v>
      </c>
      <c r="Q10" s="66"/>
      <c r="R10" s="66"/>
      <c r="S10" s="66"/>
      <c r="T10" s="66"/>
      <c r="U10" s="66"/>
      <c r="V10" s="66"/>
      <c r="W10" s="66">
        <f>データ!Q6</f>
        <v>93.99</v>
      </c>
      <c r="X10" s="66"/>
      <c r="Y10" s="66"/>
      <c r="Z10" s="66"/>
      <c r="AA10" s="66"/>
      <c r="AB10" s="66"/>
      <c r="AC10" s="66"/>
      <c r="AD10" s="67">
        <f>データ!R6</f>
        <v>3670</v>
      </c>
      <c r="AE10" s="67"/>
      <c r="AF10" s="67"/>
      <c r="AG10" s="67"/>
      <c r="AH10" s="67"/>
      <c r="AI10" s="67"/>
      <c r="AJ10" s="67"/>
      <c r="AK10" s="2"/>
      <c r="AL10" s="67">
        <f>データ!V6</f>
        <v>7634</v>
      </c>
      <c r="AM10" s="67"/>
      <c r="AN10" s="67"/>
      <c r="AO10" s="67"/>
      <c r="AP10" s="67"/>
      <c r="AQ10" s="67"/>
      <c r="AR10" s="67"/>
      <c r="AS10" s="67"/>
      <c r="AT10" s="66">
        <f>データ!W6</f>
        <v>6.73</v>
      </c>
      <c r="AU10" s="66"/>
      <c r="AV10" s="66"/>
      <c r="AW10" s="66"/>
      <c r="AX10" s="66"/>
      <c r="AY10" s="66"/>
      <c r="AZ10" s="66"/>
      <c r="BA10" s="66"/>
      <c r="BB10" s="66">
        <f>データ!X6</f>
        <v>1134.32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DlTF7Wt8QW/abihezmITK02BgoTKSUVuVkNO1HjW0p6p5p9bgGZAUMqacsNfzXHiF2UF3UuAFIsO6dSR7+mj7Q==" saltValue="EE1q9SIrf5RF3705JRET1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45055</v>
      </c>
      <c r="D6" s="33">
        <f t="shared" si="3"/>
        <v>46</v>
      </c>
      <c r="E6" s="33">
        <f t="shared" si="3"/>
        <v>17</v>
      </c>
      <c r="F6" s="33">
        <f t="shared" si="3"/>
        <v>5</v>
      </c>
      <c r="G6" s="33">
        <f t="shared" si="3"/>
        <v>0</v>
      </c>
      <c r="H6" s="33" t="str">
        <f t="shared" si="3"/>
        <v>宮城県　美里町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69.569999999999993</v>
      </c>
      <c r="P6" s="34">
        <f t="shared" si="3"/>
        <v>30.96</v>
      </c>
      <c r="Q6" s="34">
        <f t="shared" si="3"/>
        <v>93.99</v>
      </c>
      <c r="R6" s="34">
        <f t="shared" si="3"/>
        <v>3670</v>
      </c>
      <c r="S6" s="34">
        <f t="shared" si="3"/>
        <v>24707</v>
      </c>
      <c r="T6" s="34">
        <f t="shared" si="3"/>
        <v>74.95</v>
      </c>
      <c r="U6" s="34">
        <f t="shared" si="3"/>
        <v>329.65</v>
      </c>
      <c r="V6" s="34">
        <f t="shared" si="3"/>
        <v>7634</v>
      </c>
      <c r="W6" s="34">
        <f t="shared" si="3"/>
        <v>6.73</v>
      </c>
      <c r="X6" s="34">
        <f t="shared" si="3"/>
        <v>1134.32</v>
      </c>
      <c r="Y6" s="35" t="str">
        <f>IF(Y7="",NA(),Y7)</f>
        <v>-</v>
      </c>
      <c r="Z6" s="35" t="str">
        <f t="shared" ref="Z6:AH6" si="4">IF(Z7="",NA(),Z7)</f>
        <v>-</v>
      </c>
      <c r="AA6" s="35" t="str">
        <f t="shared" si="4"/>
        <v>-</v>
      </c>
      <c r="AB6" s="35">
        <f t="shared" si="4"/>
        <v>102.37</v>
      </c>
      <c r="AC6" s="35">
        <f t="shared" si="4"/>
        <v>100.48</v>
      </c>
      <c r="AD6" s="35" t="str">
        <f t="shared" si="4"/>
        <v>-</v>
      </c>
      <c r="AE6" s="35" t="str">
        <f t="shared" si="4"/>
        <v>-</v>
      </c>
      <c r="AF6" s="35" t="str">
        <f t="shared" si="4"/>
        <v>-</v>
      </c>
      <c r="AG6" s="35">
        <f t="shared" si="4"/>
        <v>99.66</v>
      </c>
      <c r="AH6" s="35">
        <f t="shared" si="4"/>
        <v>100.95</v>
      </c>
      <c r="AI6" s="34" t="str">
        <f>IF(AI7="","",IF(AI7="-","【-】","【"&amp;SUBSTITUTE(TEXT(AI7,"#,##0.00"),"-","△")&amp;"】"))</f>
        <v>【100.96】</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225.39</v>
      </c>
      <c r="AS6" s="35">
        <f t="shared" si="5"/>
        <v>224.04</v>
      </c>
      <c r="AT6" s="34" t="str">
        <f>IF(AT7="","",IF(AT7="-","【-】","【"&amp;SUBSTITUTE(TEXT(AT7,"#,##0.00"),"-","△")&amp;"】"))</f>
        <v>【198.51】</v>
      </c>
      <c r="AU6" s="35" t="str">
        <f>IF(AU7="",NA(),AU7)</f>
        <v>-</v>
      </c>
      <c r="AV6" s="35" t="str">
        <f t="shared" ref="AV6:BD6" si="6">IF(AV7="",NA(),AV7)</f>
        <v>-</v>
      </c>
      <c r="AW6" s="35" t="str">
        <f t="shared" si="6"/>
        <v>-</v>
      </c>
      <c r="AX6" s="35">
        <f t="shared" si="6"/>
        <v>45.11</v>
      </c>
      <c r="AY6" s="35">
        <f t="shared" si="6"/>
        <v>38.159999999999997</v>
      </c>
      <c r="AZ6" s="35" t="str">
        <f t="shared" si="6"/>
        <v>-</v>
      </c>
      <c r="BA6" s="35" t="str">
        <f t="shared" si="6"/>
        <v>-</v>
      </c>
      <c r="BB6" s="35" t="str">
        <f t="shared" si="6"/>
        <v>-</v>
      </c>
      <c r="BC6" s="35">
        <f t="shared" si="6"/>
        <v>31.84</v>
      </c>
      <c r="BD6" s="35">
        <f t="shared" si="6"/>
        <v>29.91</v>
      </c>
      <c r="BE6" s="34" t="str">
        <f>IF(BE7="","",IF(BE7="-","【-】","【"&amp;SUBSTITUTE(TEXT(BE7,"#,##0.00"),"-","△")&amp;"】"))</f>
        <v>【32.86】</v>
      </c>
      <c r="BF6" s="35" t="str">
        <f>IF(BF7="",NA(),BF7)</f>
        <v>-</v>
      </c>
      <c r="BG6" s="35" t="str">
        <f t="shared" ref="BG6:BO6" si="7">IF(BG7="",NA(),BG7)</f>
        <v>-</v>
      </c>
      <c r="BH6" s="35" t="str">
        <f t="shared" si="7"/>
        <v>-</v>
      </c>
      <c r="BI6" s="35">
        <f t="shared" si="7"/>
        <v>2579.04</v>
      </c>
      <c r="BJ6" s="35">
        <f t="shared" si="7"/>
        <v>2430.46</v>
      </c>
      <c r="BK6" s="35" t="str">
        <f t="shared" si="7"/>
        <v>-</v>
      </c>
      <c r="BL6" s="35" t="str">
        <f t="shared" si="7"/>
        <v>-</v>
      </c>
      <c r="BM6" s="35" t="str">
        <f t="shared" si="7"/>
        <v>-</v>
      </c>
      <c r="BN6" s="35">
        <f t="shared" si="7"/>
        <v>974.93</v>
      </c>
      <c r="BO6" s="35">
        <f t="shared" si="7"/>
        <v>855.8</v>
      </c>
      <c r="BP6" s="34" t="str">
        <f>IF(BP7="","",IF(BP7="-","【-】","【"&amp;SUBSTITUTE(TEXT(BP7,"#,##0.00"),"-","△")&amp;"】"))</f>
        <v>【814.89】</v>
      </c>
      <c r="BQ6" s="35" t="str">
        <f>IF(BQ7="",NA(),BQ7)</f>
        <v>-</v>
      </c>
      <c r="BR6" s="35" t="str">
        <f t="shared" ref="BR6:BZ6" si="8">IF(BR7="",NA(),BR7)</f>
        <v>-</v>
      </c>
      <c r="BS6" s="35" t="str">
        <f t="shared" si="8"/>
        <v>-</v>
      </c>
      <c r="BT6" s="35">
        <f t="shared" si="8"/>
        <v>58.13</v>
      </c>
      <c r="BU6" s="35">
        <f t="shared" si="8"/>
        <v>63.53</v>
      </c>
      <c r="BV6" s="35" t="str">
        <f t="shared" si="8"/>
        <v>-</v>
      </c>
      <c r="BW6" s="35" t="str">
        <f t="shared" si="8"/>
        <v>-</v>
      </c>
      <c r="BX6" s="35" t="str">
        <f t="shared" si="8"/>
        <v>-</v>
      </c>
      <c r="BY6" s="35">
        <f t="shared" si="8"/>
        <v>55.32</v>
      </c>
      <c r="BZ6" s="35">
        <f t="shared" si="8"/>
        <v>59.8</v>
      </c>
      <c r="CA6" s="34" t="str">
        <f>IF(CA7="","",IF(CA7="-","【-】","【"&amp;SUBSTITUTE(TEXT(CA7,"#,##0.00"),"-","△")&amp;"】"))</f>
        <v>【60.64】</v>
      </c>
      <c r="CB6" s="35" t="str">
        <f>IF(CB7="",NA(),CB7)</f>
        <v>-</v>
      </c>
      <c r="CC6" s="35" t="str">
        <f t="shared" ref="CC6:CK6" si="9">IF(CC7="",NA(),CC7)</f>
        <v>-</v>
      </c>
      <c r="CD6" s="35" t="str">
        <f t="shared" si="9"/>
        <v>-</v>
      </c>
      <c r="CE6" s="35">
        <f t="shared" si="9"/>
        <v>334.17</v>
      </c>
      <c r="CF6" s="35">
        <f t="shared" si="9"/>
        <v>307.36</v>
      </c>
      <c r="CG6" s="35" t="str">
        <f t="shared" si="9"/>
        <v>-</v>
      </c>
      <c r="CH6" s="35" t="str">
        <f t="shared" si="9"/>
        <v>-</v>
      </c>
      <c r="CI6" s="35" t="str">
        <f t="shared" si="9"/>
        <v>-</v>
      </c>
      <c r="CJ6" s="35">
        <f t="shared" si="9"/>
        <v>283.17</v>
      </c>
      <c r="CK6" s="35">
        <f t="shared" si="9"/>
        <v>263.76</v>
      </c>
      <c r="CL6" s="34" t="str">
        <f>IF(CL7="","",IF(CL7="-","【-】","【"&amp;SUBSTITUTE(TEXT(CL7,"#,##0.00"),"-","△")&amp;"】"))</f>
        <v>【255.52】</v>
      </c>
      <c r="CM6" s="35" t="str">
        <f>IF(CM7="",NA(),CM7)</f>
        <v>-</v>
      </c>
      <c r="CN6" s="35" t="str">
        <f t="shared" ref="CN6:CV6" si="10">IF(CN7="",NA(),CN7)</f>
        <v>-</v>
      </c>
      <c r="CO6" s="35" t="str">
        <f t="shared" si="10"/>
        <v>-</v>
      </c>
      <c r="CP6" s="35">
        <f t="shared" si="10"/>
        <v>38.51</v>
      </c>
      <c r="CQ6" s="35">
        <f t="shared" si="10"/>
        <v>39.25</v>
      </c>
      <c r="CR6" s="35" t="str">
        <f t="shared" si="10"/>
        <v>-</v>
      </c>
      <c r="CS6" s="35" t="str">
        <f t="shared" si="10"/>
        <v>-</v>
      </c>
      <c r="CT6" s="35" t="str">
        <f t="shared" si="10"/>
        <v>-</v>
      </c>
      <c r="CU6" s="35">
        <f t="shared" si="10"/>
        <v>60.65</v>
      </c>
      <c r="CV6" s="35">
        <f t="shared" si="10"/>
        <v>51.75</v>
      </c>
      <c r="CW6" s="34" t="str">
        <f>IF(CW7="","",IF(CW7="-","【-】","【"&amp;SUBSTITUTE(TEXT(CW7,"#,##0.00"),"-","△")&amp;"】"))</f>
        <v>【52.49】</v>
      </c>
      <c r="CX6" s="35" t="str">
        <f>IF(CX7="",NA(),CX7)</f>
        <v>-</v>
      </c>
      <c r="CY6" s="35" t="str">
        <f t="shared" ref="CY6:DG6" si="11">IF(CY7="",NA(),CY7)</f>
        <v>-</v>
      </c>
      <c r="CZ6" s="35" t="str">
        <f t="shared" si="11"/>
        <v>-</v>
      </c>
      <c r="DA6" s="35">
        <f t="shared" si="11"/>
        <v>76.03</v>
      </c>
      <c r="DB6" s="35">
        <f t="shared" si="11"/>
        <v>76.13</v>
      </c>
      <c r="DC6" s="35" t="str">
        <f t="shared" si="11"/>
        <v>-</v>
      </c>
      <c r="DD6" s="35" t="str">
        <f t="shared" si="11"/>
        <v>-</v>
      </c>
      <c r="DE6" s="35" t="str">
        <f t="shared" si="11"/>
        <v>-</v>
      </c>
      <c r="DF6" s="35">
        <f t="shared" si="11"/>
        <v>84.58</v>
      </c>
      <c r="DG6" s="35">
        <f t="shared" si="11"/>
        <v>84.84</v>
      </c>
      <c r="DH6" s="34" t="str">
        <f>IF(DH7="","",IF(DH7="-","【-】","【"&amp;SUBSTITUTE(TEXT(DH7,"#,##0.00"),"-","△")&amp;"】"))</f>
        <v>【85.49】</v>
      </c>
      <c r="DI6" s="35" t="str">
        <f>IF(DI7="",NA(),DI7)</f>
        <v>-</v>
      </c>
      <c r="DJ6" s="35" t="str">
        <f t="shared" ref="DJ6:DR6" si="12">IF(DJ7="",NA(),DJ7)</f>
        <v>-</v>
      </c>
      <c r="DK6" s="35" t="str">
        <f t="shared" si="12"/>
        <v>-</v>
      </c>
      <c r="DL6" s="35">
        <f t="shared" si="12"/>
        <v>42.4</v>
      </c>
      <c r="DM6" s="35">
        <f t="shared" si="12"/>
        <v>44.35</v>
      </c>
      <c r="DN6" s="35" t="str">
        <f t="shared" si="12"/>
        <v>-</v>
      </c>
      <c r="DO6" s="35" t="str">
        <f t="shared" si="12"/>
        <v>-</v>
      </c>
      <c r="DP6" s="35" t="str">
        <f t="shared" si="12"/>
        <v>-</v>
      </c>
      <c r="DQ6" s="35">
        <f t="shared" si="12"/>
        <v>22.9</v>
      </c>
      <c r="DR6" s="35">
        <f t="shared" si="12"/>
        <v>24.87</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2.0499999999999998</v>
      </c>
      <c r="EN6" s="35">
        <f t="shared" si="14"/>
        <v>0.01</v>
      </c>
      <c r="EO6" s="34" t="str">
        <f>IF(EO7="","",IF(EO7="-","【-】","【"&amp;SUBSTITUTE(TEXT(EO7,"#,##0.00"),"-","△")&amp;"】"))</f>
        <v>【0.11】</v>
      </c>
    </row>
    <row r="7" spans="1:148" s="36" customFormat="1" x14ac:dyDescent="0.15">
      <c r="A7" s="28"/>
      <c r="B7" s="37">
        <v>2017</v>
      </c>
      <c r="C7" s="37">
        <v>45055</v>
      </c>
      <c r="D7" s="37">
        <v>46</v>
      </c>
      <c r="E7" s="37">
        <v>17</v>
      </c>
      <c r="F7" s="37">
        <v>5</v>
      </c>
      <c r="G7" s="37">
        <v>0</v>
      </c>
      <c r="H7" s="37" t="s">
        <v>108</v>
      </c>
      <c r="I7" s="37" t="s">
        <v>109</v>
      </c>
      <c r="J7" s="37" t="s">
        <v>110</v>
      </c>
      <c r="K7" s="37" t="s">
        <v>111</v>
      </c>
      <c r="L7" s="37" t="s">
        <v>112</v>
      </c>
      <c r="M7" s="37" t="s">
        <v>113</v>
      </c>
      <c r="N7" s="38" t="s">
        <v>114</v>
      </c>
      <c r="O7" s="38">
        <v>69.569999999999993</v>
      </c>
      <c r="P7" s="38">
        <v>30.96</v>
      </c>
      <c r="Q7" s="38">
        <v>93.99</v>
      </c>
      <c r="R7" s="38">
        <v>3670</v>
      </c>
      <c r="S7" s="38">
        <v>24707</v>
      </c>
      <c r="T7" s="38">
        <v>74.95</v>
      </c>
      <c r="U7" s="38">
        <v>329.65</v>
      </c>
      <c r="V7" s="38">
        <v>7634</v>
      </c>
      <c r="W7" s="38">
        <v>6.73</v>
      </c>
      <c r="X7" s="38">
        <v>1134.32</v>
      </c>
      <c r="Y7" s="38" t="s">
        <v>114</v>
      </c>
      <c r="Z7" s="38" t="s">
        <v>114</v>
      </c>
      <c r="AA7" s="38" t="s">
        <v>114</v>
      </c>
      <c r="AB7" s="38">
        <v>102.37</v>
      </c>
      <c r="AC7" s="38">
        <v>100.48</v>
      </c>
      <c r="AD7" s="38" t="s">
        <v>114</v>
      </c>
      <c r="AE7" s="38" t="s">
        <v>114</v>
      </c>
      <c r="AF7" s="38" t="s">
        <v>114</v>
      </c>
      <c r="AG7" s="38">
        <v>99.66</v>
      </c>
      <c r="AH7" s="38">
        <v>100.95</v>
      </c>
      <c r="AI7" s="38">
        <v>100.96</v>
      </c>
      <c r="AJ7" s="38" t="s">
        <v>114</v>
      </c>
      <c r="AK7" s="38" t="s">
        <v>114</v>
      </c>
      <c r="AL7" s="38" t="s">
        <v>114</v>
      </c>
      <c r="AM7" s="38">
        <v>0</v>
      </c>
      <c r="AN7" s="38">
        <v>0</v>
      </c>
      <c r="AO7" s="38" t="s">
        <v>114</v>
      </c>
      <c r="AP7" s="38" t="s">
        <v>114</v>
      </c>
      <c r="AQ7" s="38" t="s">
        <v>114</v>
      </c>
      <c r="AR7" s="38">
        <v>225.39</v>
      </c>
      <c r="AS7" s="38">
        <v>224.04</v>
      </c>
      <c r="AT7" s="38">
        <v>198.51</v>
      </c>
      <c r="AU7" s="38" t="s">
        <v>114</v>
      </c>
      <c r="AV7" s="38" t="s">
        <v>114</v>
      </c>
      <c r="AW7" s="38" t="s">
        <v>114</v>
      </c>
      <c r="AX7" s="38">
        <v>45.11</v>
      </c>
      <c r="AY7" s="38">
        <v>38.159999999999997</v>
      </c>
      <c r="AZ7" s="38" t="s">
        <v>114</v>
      </c>
      <c r="BA7" s="38" t="s">
        <v>114</v>
      </c>
      <c r="BB7" s="38" t="s">
        <v>114</v>
      </c>
      <c r="BC7" s="38">
        <v>31.84</v>
      </c>
      <c r="BD7" s="38">
        <v>29.91</v>
      </c>
      <c r="BE7" s="38">
        <v>32.86</v>
      </c>
      <c r="BF7" s="38" t="s">
        <v>114</v>
      </c>
      <c r="BG7" s="38" t="s">
        <v>114</v>
      </c>
      <c r="BH7" s="38" t="s">
        <v>114</v>
      </c>
      <c r="BI7" s="38">
        <v>2579.04</v>
      </c>
      <c r="BJ7" s="38">
        <v>2430.46</v>
      </c>
      <c r="BK7" s="38" t="s">
        <v>114</v>
      </c>
      <c r="BL7" s="38" t="s">
        <v>114</v>
      </c>
      <c r="BM7" s="38" t="s">
        <v>114</v>
      </c>
      <c r="BN7" s="38">
        <v>974.93</v>
      </c>
      <c r="BO7" s="38">
        <v>855.8</v>
      </c>
      <c r="BP7" s="38">
        <v>814.89</v>
      </c>
      <c r="BQ7" s="38" t="s">
        <v>114</v>
      </c>
      <c r="BR7" s="38" t="s">
        <v>114</v>
      </c>
      <c r="BS7" s="38" t="s">
        <v>114</v>
      </c>
      <c r="BT7" s="38">
        <v>58.13</v>
      </c>
      <c r="BU7" s="38">
        <v>63.53</v>
      </c>
      <c r="BV7" s="38" t="s">
        <v>114</v>
      </c>
      <c r="BW7" s="38" t="s">
        <v>114</v>
      </c>
      <c r="BX7" s="38" t="s">
        <v>114</v>
      </c>
      <c r="BY7" s="38">
        <v>55.32</v>
      </c>
      <c r="BZ7" s="38">
        <v>59.8</v>
      </c>
      <c r="CA7" s="38">
        <v>60.64</v>
      </c>
      <c r="CB7" s="38" t="s">
        <v>114</v>
      </c>
      <c r="CC7" s="38" t="s">
        <v>114</v>
      </c>
      <c r="CD7" s="38" t="s">
        <v>114</v>
      </c>
      <c r="CE7" s="38">
        <v>334.17</v>
      </c>
      <c r="CF7" s="38">
        <v>307.36</v>
      </c>
      <c r="CG7" s="38" t="s">
        <v>114</v>
      </c>
      <c r="CH7" s="38" t="s">
        <v>114</v>
      </c>
      <c r="CI7" s="38" t="s">
        <v>114</v>
      </c>
      <c r="CJ7" s="38">
        <v>283.17</v>
      </c>
      <c r="CK7" s="38">
        <v>263.76</v>
      </c>
      <c r="CL7" s="38">
        <v>255.52</v>
      </c>
      <c r="CM7" s="38" t="s">
        <v>114</v>
      </c>
      <c r="CN7" s="38" t="s">
        <v>114</v>
      </c>
      <c r="CO7" s="38" t="s">
        <v>114</v>
      </c>
      <c r="CP7" s="38">
        <v>38.51</v>
      </c>
      <c r="CQ7" s="38">
        <v>39.25</v>
      </c>
      <c r="CR7" s="38" t="s">
        <v>114</v>
      </c>
      <c r="CS7" s="38" t="s">
        <v>114</v>
      </c>
      <c r="CT7" s="38" t="s">
        <v>114</v>
      </c>
      <c r="CU7" s="38">
        <v>60.65</v>
      </c>
      <c r="CV7" s="38">
        <v>51.75</v>
      </c>
      <c r="CW7" s="38">
        <v>52.49</v>
      </c>
      <c r="CX7" s="38" t="s">
        <v>114</v>
      </c>
      <c r="CY7" s="38" t="s">
        <v>114</v>
      </c>
      <c r="CZ7" s="38" t="s">
        <v>114</v>
      </c>
      <c r="DA7" s="38">
        <v>76.03</v>
      </c>
      <c r="DB7" s="38">
        <v>76.13</v>
      </c>
      <c r="DC7" s="38" t="s">
        <v>114</v>
      </c>
      <c r="DD7" s="38" t="s">
        <v>114</v>
      </c>
      <c r="DE7" s="38" t="s">
        <v>114</v>
      </c>
      <c r="DF7" s="38">
        <v>84.58</v>
      </c>
      <c r="DG7" s="38">
        <v>84.84</v>
      </c>
      <c r="DH7" s="38">
        <v>85.49</v>
      </c>
      <c r="DI7" s="38" t="s">
        <v>114</v>
      </c>
      <c r="DJ7" s="38" t="s">
        <v>114</v>
      </c>
      <c r="DK7" s="38" t="s">
        <v>114</v>
      </c>
      <c r="DL7" s="38">
        <v>42.4</v>
      </c>
      <c r="DM7" s="38">
        <v>44.35</v>
      </c>
      <c r="DN7" s="38" t="s">
        <v>114</v>
      </c>
      <c r="DO7" s="38" t="s">
        <v>114</v>
      </c>
      <c r="DP7" s="38" t="s">
        <v>114</v>
      </c>
      <c r="DQ7" s="38">
        <v>22.9</v>
      </c>
      <c r="DR7" s="38">
        <v>24.87</v>
      </c>
      <c r="DS7" s="38">
        <v>24.07</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2019-01-31T06:50:03Z</cp:lastPrinted>
  <dcterms:created xsi:type="dcterms:W3CDTF">2018-12-03T08:54:47Z</dcterms:created>
  <dcterms:modified xsi:type="dcterms:W3CDTF">2019-02-18T02:20:14Z</dcterms:modified>
</cp:coreProperties>
</file>