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0250y045055\doc2\025 企画財政課\0300 財政係\07001001　財務庶務　【５年保存】\平成30年度\310117【依頼（21〆）】公営企業に係る経営比較分析表の分析等について　←宮城県市町村課・阿部（恒）\県打ち返し20190207\回答20190212\"/>
    </mc:Choice>
  </mc:AlternateContent>
  <workbookProtection workbookAlgorithmName="SHA-512" workbookHashValue="vA8iyg+ie2+b9VF0g3wumH+jib1AcNEMkR5zvcjtd8z1RTcUg/392C2eCpTgl0gXZJoc6rvyHBv04tOOwsqSnw==" workbookSaltValue="YrUmZfOWEF/ZTakHWIBOK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<sst xmlns="http://schemas.openxmlformats.org/spreadsheetml/2006/main" count="232" uniqueCount="120">
  <si>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</si>
  <si>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</si>
  <si>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</si>
  <si>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</si>
  <si>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</si>
  <si>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</si>
  <si>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</si>
  <si>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</si>
  <si>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</si>
  <si>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</si>
  <si>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</si>
  <si>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</si>
  <si>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</si>
  <si>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</si>
  <si>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</si>
  <si>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</si>
  <si>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</si>
  <si>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</si>
  <si>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</si>
  <si>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</si>
  <si>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</si>
  <si>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</si>
  <si>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</si>
  <si>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</si>
  <si>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</si>
  <si>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</si>
  <si>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</si>
  <si>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</si>
  <si>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</si>
  <si>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</si>
  <si>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</si>
  <si>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</si>
  <si>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</si>
  <si>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</si>
  <si>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</si>
  <si>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</si>
  <si>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</si>
  <si>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</si>
  <si>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</si>
  <si>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</si>
  <si>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</si>
  <si>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</si>
  <si>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</si>
  <si>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</si>
  <si>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</si>
  <si>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</si>
  <si>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</si>
  <si>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</si>
  <si>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</si>
  <si>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</si>
  <si>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</si>
  <si>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</si>
  <si>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</si>
  <si>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</si>
  <si>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</si>
  <si>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</si>
  <si>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</si>
  <si>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</si>
  <si>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</si>
  <si>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</si>
  <si>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</si>
  <si>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</si>
  <si>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</si>
  <si>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</si>
  <si>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</si>
  <si>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</si>
  <si>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</si>
  <si>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</si>
  <si>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</si>
  <si>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</si>
  <si>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</si>
  <si>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</si>
  <si>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</si>
  <si>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</si>
  <si>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</si>
  <si>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</si>
  <si>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</si>
  <si>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</si>
  <si>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</si>
  <si>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</si>
  <si>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</si>
  <si>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</si>
  <si>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</si>
  <si>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</si>
  <si>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</si>
  <si>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</si>
  <si>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</si>
  <si>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</si>
  <si>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</si>
  <si>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</si>
  <si>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</si>
  <si>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</si>
  <si>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</si>
  <si>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</si>
  <si>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</si>
  <si>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</si>
  <si>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</si>
  <si>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</si>
  <si>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</si>
  <si>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</si>
  <si>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</si>
  <si>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</si>
  <si>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</si>
  <si>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</si>
  <si>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</si>
  <si>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美里町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</si>
  <si>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</si>
  <si>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</si>
  <si>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</si>
  <si>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</si>
  <si>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</si>
  <si>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</si>
  <si>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</si>
  <si>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</si>
  <si>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</si>
  <si>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</si>
  <si>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</si>
  <si>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有形固定資産減価償却率が類似団体と比較して低いのは、浄水場の建設や南郷地域の石綿セメント管の更新が完了したため、所有する資産が比較的新しくなったためと考えられる。
　しかしながら、管路経年化率が類似団体に比べ高いのは、小牛田地域の石綿セメント管の更新がまだ終了していないためと考えられる。
　管路更新率は類型団体を下回っている。更新を行う路線の復旧要件等の地理的条件により事業費が嵩み、老朽管の更新延長が伸び悩んでいる状況にある。</t>
    <phoneticPr fontId="4"/>
  </si>
  <si>
    <t>　老朽管の更新を早急に進めたいが、財源となる料金収入が給水人口減少や節水機器の普及により伸び悩んでいる。
　そのため、企業債により老朽管の更新を進めているが、今後も企業債償還額が増加傾向で推移する予定であり、経営を圧迫している状況である。
　水道料金については、平成25年度と平成26年度に料金改定を行ったことで、経常収支比率や料金回収率は増加傾向ではあるものの、老朽管更新や企業債償還の経費を賄うほどの水準には至っていない。
　今後については、安定経営が持続可能な料金水準の設定、更なる経費節減を行うため資産のダウンサイジングの検討を行う必要がある。</t>
    <rPh sb="44" eb="45">
      <t>ノ</t>
    </rPh>
    <rPh sb="46" eb="47">
      <t>ナヤ</t>
    </rPh>
    <rPh sb="150" eb="151">
      <t>オコナ</t>
    </rPh>
    <rPh sb="157" eb="159">
      <t>ケイジョウ</t>
    </rPh>
    <rPh sb="159" eb="161">
      <t>シュウシ</t>
    </rPh>
    <rPh sb="161" eb="163">
      <t>ヒリツ</t>
    </rPh>
    <rPh sb="164" eb="166">
      <t>リョウキン</t>
    </rPh>
    <rPh sb="166" eb="168">
      <t>カイシュウ</t>
    </rPh>
    <rPh sb="168" eb="169">
      <t>リツ</t>
    </rPh>
    <rPh sb="170" eb="172">
      <t>ゾウカ</t>
    </rPh>
    <rPh sb="172" eb="174">
      <t>ケイコウ</t>
    </rPh>
    <rPh sb="182" eb="184">
      <t>ロウキュウ</t>
    </rPh>
    <rPh sb="184" eb="185">
      <t>カン</t>
    </rPh>
    <rPh sb="185" eb="187">
      <t>コウシン</t>
    </rPh>
    <rPh sb="188" eb="190">
      <t>キギョウ</t>
    </rPh>
    <rPh sb="190" eb="191">
      <t>サイ</t>
    </rPh>
    <rPh sb="191" eb="193">
      <t>ショウカン</t>
    </rPh>
    <rPh sb="194" eb="196">
      <t>ケイヒ</t>
    </rPh>
    <rPh sb="197" eb="198">
      <t>マカナ</t>
    </rPh>
    <rPh sb="202" eb="204">
      <t>スイジュン</t>
    </rPh>
    <rPh sb="206" eb="207">
      <t>イタ</t>
    </rPh>
    <rPh sb="238" eb="240">
      <t>セッテイ</t>
    </rPh>
    <rPh sb="253" eb="255">
      <t>シサン</t>
    </rPh>
    <phoneticPr fontId="4"/>
  </si>
  <si>
    <t>　経常収支比率は105.54％、累積欠損金比率は0％、料金回収率は102.14％であり、平成28年度と比べ上昇している。一部事業の見送りにより支出が削減されたことが要因であり、今後事業を実施した年度の数値の悪化が懸念される。
　なお、給水原価は類似団体より99.6円高い状況であり、給水原価を低く抑えるよう、更なる経費の節減が必要である。
　流動比率が類似団体より低いのは、流動資産が減少し、企業債償還金等の流動負債が増えていることが原因と考えられる。
　企業債残高給水収益比率が類似団体より158.77ポイント高いのは類似団体より企業債残高が多いことが原因と考えられる。今後、企業債の借入額と償還額のバランスをとることで、企業債残高給水収益比率が減少傾向で推移するものと考える。
　施設利用率は類似団体より7.26ポイント低い水準である。漏水調査の実施及び給水人口の減少により有収率が向上し、配水量が減少したことが要因と考えられる。
　</t>
    <rPh sb="2" eb="3">
      <t>ジョウ</t>
    </rPh>
    <rPh sb="60" eb="62">
      <t>イチブ</t>
    </rPh>
    <rPh sb="62" eb="64">
      <t>ジギョウ</t>
    </rPh>
    <rPh sb="65" eb="67">
      <t>ミオク</t>
    </rPh>
    <rPh sb="71" eb="73">
      <t>シシュツ</t>
    </rPh>
    <rPh sb="74" eb="76">
      <t>サクゲン</t>
    </rPh>
    <rPh sb="82" eb="84">
      <t>ヨウイン</t>
    </rPh>
    <rPh sb="88" eb="90">
      <t>コンゴ</t>
    </rPh>
    <rPh sb="93" eb="95">
      <t>ジッシ</t>
    </rPh>
    <rPh sb="97" eb="99">
      <t>ネンド</t>
    </rPh>
    <rPh sb="100" eb="102">
      <t>スウチ</t>
    </rPh>
    <rPh sb="103" eb="105">
      <t>アッカ</t>
    </rPh>
    <rPh sb="106" eb="108">
      <t>ケネン</t>
    </rPh>
    <rPh sb="135" eb="137">
      <t>ジョウキョウ</t>
    </rPh>
    <rPh sb="202" eb="203">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</si>
</sst>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0.35</c:v>
                </c:pt>
                <c:pt idx="1">
                  <c:v>0.69</c:v>
                </c:pt>
                <c:pt idx="2">
                  <c:v>0.37</c:v>
                </c:pt>
                <c:pt idx="3">
                  <c:v>0.34</c:v>
                </c:pt>
                <c:pt idx="4">
                  <c:v>0.38</c:v>
                </c:pt>
              </c:numCache>
            </c:numRef>
          </c:val>
          <c:extLst xmlns:c16r2="http://schemas.microsoft.com/office/drawing/2015/06/chart">
            <c:ext xmlns:c16="http://schemas.microsoft.com/office/drawing/2014/chart" uri="{C3380CC4-5D6E-409C-BE32-E72D297353CC}">
              <c16:uniqueId val="{00000000-C83E-438D-A43E-379A6A663594}"/>
            </c:ext>
          </c:extLst>
        </c:ser>
        <c:dLbls>
          <c:showLegendKey val="0"/>
          <c:showVal val="0"/>
          <c:showCatName val="0"/>
          <c:showSerName val="0"/>
          <c:showPercent val="0"/>
          <c:showBubbleSize val="0"/>
        </c:dLbls>
        <c:gapWidth val="150"/>
        <c:axId val="598513264"/>
        <c:axId val="598512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C83E-438D-A43E-379A6A663594}"/>
            </c:ext>
          </c:extLst>
        </c:ser>
        <c:dLbls>
          <c:showLegendKey val="0"/>
          <c:showVal val="0"/>
          <c:showCatName val="0"/>
          <c:showSerName val="0"/>
          <c:showPercent val="0"/>
          <c:showBubbleSize val="0"/>
        </c:dLbls>
        <c:marker val="1"/>
        <c:smooth val="0"/>
        <c:axId val="598513264"/>
        <c:axId val="598512872"/>
      </c:lineChart>
      <c:dateAx>
        <c:axId val="598513264"/>
        <c:scaling>
          <c:orientation val="minMax"/>
        </c:scaling>
        <c:delete val="1"/>
        <c:axPos val="b"/>
        <c:numFmt formatCode="ge" sourceLinked="1"/>
        <c:majorTickMark val="none"/>
        <c:minorTickMark val="none"/>
        <c:tickLblPos val="none"/>
        <c:crossAx val="598512872"/>
        <c:crosses val="autoZero"/>
        <c:auto val="1"/>
        <c:lblOffset val="100"/>
        <c:baseTimeUnit val="years"/>
      </c:dateAx>
      <c:valAx>
        <c:axId val="598512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851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62.65</c:v>
                </c:pt>
                <c:pt idx="1">
                  <c:v>57.12</c:v>
                </c:pt>
                <c:pt idx="2">
                  <c:v>53.99</c:v>
                </c:pt>
                <c:pt idx="3">
                  <c:v>50.95</c:v>
                </c:pt>
                <c:pt idx="4">
                  <c:v>48.37</c:v>
                </c:pt>
              </c:numCache>
            </c:numRef>
          </c:val>
          <c:extLst xmlns:c16r2="http://schemas.microsoft.com/office/drawing/2015/06/chart">
            <c:ext xmlns:c16="http://schemas.microsoft.com/office/drawing/2014/chart" uri="{C3380CC4-5D6E-409C-BE32-E72D297353CC}">
              <c16:uniqueId val="{00000000-3847-4382-BF85-6DB856DA0249}"/>
            </c:ext>
          </c:extLst>
        </c:ser>
        <c:dLbls>
          <c:showLegendKey val="0"/>
          <c:showVal val="0"/>
          <c:showCatName val="0"/>
          <c:showSerName val="0"/>
          <c:showPercent val="0"/>
          <c:showBubbleSize val="0"/>
        </c:dLbls>
        <c:gapWidth val="150"/>
        <c:axId val="492992032"/>
        <c:axId val="58001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3847-4382-BF85-6DB856DA0249}"/>
            </c:ext>
          </c:extLst>
        </c:ser>
        <c:dLbls>
          <c:showLegendKey val="0"/>
          <c:showVal val="0"/>
          <c:showCatName val="0"/>
          <c:showSerName val="0"/>
          <c:showPercent val="0"/>
          <c:showBubbleSize val="0"/>
        </c:dLbls>
        <c:marker val="1"/>
        <c:smooth val="0"/>
        <c:axId val="492992032"/>
        <c:axId val="580019328"/>
      </c:lineChart>
      <c:dateAx>
        <c:axId val="492992032"/>
        <c:scaling>
          <c:orientation val="minMax"/>
        </c:scaling>
        <c:delete val="1"/>
        <c:axPos val="b"/>
        <c:numFmt formatCode="ge" sourceLinked="1"/>
        <c:majorTickMark val="none"/>
        <c:minorTickMark val="none"/>
        <c:tickLblPos val="none"/>
        <c:crossAx val="580019328"/>
        <c:crosses val="autoZero"/>
        <c:auto val="1"/>
        <c:lblOffset val="100"/>
        <c:baseTimeUnit val="years"/>
      </c:dateAx>
      <c:valAx>
        <c:axId val="58001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99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68.41</c:v>
                </c:pt>
                <c:pt idx="1">
                  <c:v>74.77</c:v>
                </c:pt>
                <c:pt idx="2">
                  <c:v>78.7</c:v>
                </c:pt>
                <c:pt idx="3">
                  <c:v>82.62</c:v>
                </c:pt>
                <c:pt idx="4">
                  <c:v>87.63</c:v>
                </c:pt>
              </c:numCache>
            </c:numRef>
          </c:val>
          <c:extLst xmlns:c16r2="http://schemas.microsoft.com/office/drawing/2015/06/chart">
            <c:ext xmlns:c16="http://schemas.microsoft.com/office/drawing/2014/chart" uri="{C3380CC4-5D6E-409C-BE32-E72D297353CC}">
              <c16:uniqueId val="{00000000-4259-44E7-A5AA-1CD03F090DDE}"/>
            </c:ext>
          </c:extLst>
        </c:ser>
        <c:dLbls>
          <c:showLegendKey val="0"/>
          <c:showVal val="0"/>
          <c:showCatName val="0"/>
          <c:showSerName val="0"/>
          <c:showPercent val="0"/>
          <c:showBubbleSize val="0"/>
        </c:dLbls>
        <c:gapWidth val="150"/>
        <c:axId val="580020504"/>
        <c:axId val="58002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4259-44E7-A5AA-1CD03F090DDE}"/>
            </c:ext>
          </c:extLst>
        </c:ser>
        <c:dLbls>
          <c:showLegendKey val="0"/>
          <c:showVal val="0"/>
          <c:showCatName val="0"/>
          <c:showSerName val="0"/>
          <c:showPercent val="0"/>
          <c:showBubbleSize val="0"/>
        </c:dLbls>
        <c:marker val="1"/>
        <c:smooth val="0"/>
        <c:axId val="580020504"/>
        <c:axId val="580020896"/>
      </c:lineChart>
      <c:dateAx>
        <c:axId val="580020504"/>
        <c:scaling>
          <c:orientation val="minMax"/>
        </c:scaling>
        <c:delete val="1"/>
        <c:axPos val="b"/>
        <c:numFmt formatCode="ge" sourceLinked="1"/>
        <c:majorTickMark val="none"/>
        <c:minorTickMark val="none"/>
        <c:tickLblPos val="none"/>
        <c:crossAx val="580020896"/>
        <c:crosses val="autoZero"/>
        <c:auto val="1"/>
        <c:lblOffset val="100"/>
        <c:baseTimeUnit val="years"/>
      </c:dateAx>
      <c:valAx>
        <c:axId val="58002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002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96.82</c:v>
                </c:pt>
                <c:pt idx="1">
                  <c:v>100.7</c:v>
                </c:pt>
                <c:pt idx="2">
                  <c:v>105.53</c:v>
                </c:pt>
                <c:pt idx="3">
                  <c:v>100.51</c:v>
                </c:pt>
                <c:pt idx="4">
                  <c:v>105.54</c:v>
                </c:pt>
              </c:numCache>
            </c:numRef>
          </c:val>
          <c:extLst xmlns:c16r2="http://schemas.microsoft.com/office/drawing/2015/06/chart">
            <c:ext xmlns:c16="http://schemas.microsoft.com/office/drawing/2014/chart" uri="{C3380CC4-5D6E-409C-BE32-E72D297353CC}">
              <c16:uniqueId val="{00000000-D347-447D-8098-C5CE57360F28}"/>
            </c:ext>
          </c:extLst>
        </c:ser>
        <c:dLbls>
          <c:showLegendKey val="0"/>
          <c:showVal val="0"/>
          <c:showCatName val="0"/>
          <c:showSerName val="0"/>
          <c:showPercent val="0"/>
          <c:showBubbleSize val="0"/>
        </c:dLbls>
        <c:gapWidth val="150"/>
        <c:axId val="383623160"/>
        <c:axId val="38362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D347-447D-8098-C5CE57360F28}"/>
            </c:ext>
          </c:extLst>
        </c:ser>
        <c:dLbls>
          <c:showLegendKey val="0"/>
          <c:showVal val="0"/>
          <c:showCatName val="0"/>
          <c:showSerName val="0"/>
          <c:showPercent val="0"/>
          <c:showBubbleSize val="0"/>
        </c:dLbls>
        <c:marker val="1"/>
        <c:smooth val="0"/>
        <c:axId val="383623160"/>
        <c:axId val="383622768"/>
      </c:lineChart>
      <c:dateAx>
        <c:axId val="383623160"/>
        <c:scaling>
          <c:orientation val="minMax"/>
        </c:scaling>
        <c:delete val="1"/>
        <c:axPos val="b"/>
        <c:numFmt formatCode="ge" sourceLinked="1"/>
        <c:majorTickMark val="none"/>
        <c:minorTickMark val="none"/>
        <c:tickLblPos val="none"/>
        <c:crossAx val="383622768"/>
        <c:crosses val="autoZero"/>
        <c:auto val="1"/>
        <c:lblOffset val="100"/>
        <c:baseTimeUnit val="years"/>
      </c:dateAx>
      <c:valAx>
        <c:axId val="383622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3623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28.26</c:v>
                </c:pt>
                <c:pt idx="1">
                  <c:v>33.19</c:v>
                </c:pt>
                <c:pt idx="2">
                  <c:v>34.729999999999997</c:v>
                </c:pt>
                <c:pt idx="3">
                  <c:v>36.51</c:v>
                </c:pt>
                <c:pt idx="4">
                  <c:v>37.94</c:v>
                </c:pt>
              </c:numCache>
            </c:numRef>
          </c:val>
          <c:extLst xmlns:c16r2="http://schemas.microsoft.com/office/drawing/2015/06/chart">
            <c:ext xmlns:c16="http://schemas.microsoft.com/office/drawing/2014/chart" uri="{C3380CC4-5D6E-409C-BE32-E72D297353CC}">
              <c16:uniqueId val="{00000000-80A3-4133-8394-0726013666A0}"/>
            </c:ext>
          </c:extLst>
        </c:ser>
        <c:dLbls>
          <c:showLegendKey val="0"/>
          <c:showVal val="0"/>
          <c:showCatName val="0"/>
          <c:showSerName val="0"/>
          <c:showPercent val="0"/>
          <c:showBubbleSize val="0"/>
        </c:dLbls>
        <c:gapWidth val="150"/>
        <c:axId val="388141832"/>
        <c:axId val="38814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80A3-4133-8394-0726013666A0}"/>
            </c:ext>
          </c:extLst>
        </c:ser>
        <c:dLbls>
          <c:showLegendKey val="0"/>
          <c:showVal val="0"/>
          <c:showCatName val="0"/>
          <c:showSerName val="0"/>
          <c:showPercent val="0"/>
          <c:showBubbleSize val="0"/>
        </c:dLbls>
        <c:marker val="1"/>
        <c:smooth val="0"/>
        <c:axId val="388141832"/>
        <c:axId val="388141440"/>
      </c:lineChart>
      <c:dateAx>
        <c:axId val="388141832"/>
        <c:scaling>
          <c:orientation val="minMax"/>
        </c:scaling>
        <c:delete val="1"/>
        <c:axPos val="b"/>
        <c:numFmt formatCode="ge" sourceLinked="1"/>
        <c:majorTickMark val="none"/>
        <c:minorTickMark val="none"/>
        <c:tickLblPos val="none"/>
        <c:crossAx val="388141440"/>
        <c:crosses val="autoZero"/>
        <c:auto val="1"/>
        <c:lblOffset val="100"/>
        <c:baseTimeUnit val="years"/>
      </c:dateAx>
      <c:valAx>
        <c:axId val="38814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141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18.829999999999998</c:v>
                </c:pt>
                <c:pt idx="1">
                  <c:v>18.48</c:v>
                </c:pt>
                <c:pt idx="2">
                  <c:v>18.47</c:v>
                </c:pt>
                <c:pt idx="3">
                  <c:v>18.170000000000002</c:v>
                </c:pt>
                <c:pt idx="4">
                  <c:v>18.78</c:v>
                </c:pt>
              </c:numCache>
            </c:numRef>
          </c:val>
          <c:extLst xmlns:c16r2="http://schemas.microsoft.com/office/drawing/2015/06/chart">
            <c:ext xmlns:c16="http://schemas.microsoft.com/office/drawing/2014/chart" uri="{C3380CC4-5D6E-409C-BE32-E72D297353CC}">
              <c16:uniqueId val="{00000000-519E-45F9-AF01-28062E17F2C9}"/>
            </c:ext>
          </c:extLst>
        </c:ser>
        <c:dLbls>
          <c:showLegendKey val="0"/>
          <c:showVal val="0"/>
          <c:showCatName val="0"/>
          <c:showSerName val="0"/>
          <c:showPercent val="0"/>
          <c:showBubbleSize val="0"/>
        </c:dLbls>
        <c:gapWidth val="150"/>
        <c:axId val="486674200"/>
        <c:axId val="605575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519E-45F9-AF01-28062E17F2C9}"/>
            </c:ext>
          </c:extLst>
        </c:ser>
        <c:dLbls>
          <c:showLegendKey val="0"/>
          <c:showVal val="0"/>
          <c:showCatName val="0"/>
          <c:showSerName val="0"/>
          <c:showPercent val="0"/>
          <c:showBubbleSize val="0"/>
        </c:dLbls>
        <c:marker val="1"/>
        <c:smooth val="0"/>
        <c:axId val="486674200"/>
        <c:axId val="605575128"/>
      </c:lineChart>
      <c:dateAx>
        <c:axId val="486674200"/>
        <c:scaling>
          <c:orientation val="minMax"/>
        </c:scaling>
        <c:delete val="1"/>
        <c:axPos val="b"/>
        <c:numFmt formatCode="ge" sourceLinked="1"/>
        <c:majorTickMark val="none"/>
        <c:minorTickMark val="none"/>
        <c:tickLblPos val="none"/>
        <c:crossAx val="605575128"/>
        <c:crosses val="autoZero"/>
        <c:auto val="1"/>
        <c:lblOffset val="100"/>
        <c:baseTimeUnit val="years"/>
      </c:dateAx>
      <c:valAx>
        <c:axId val="605575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67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4.0199999999999996</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CF3-4F75-84A2-76F1B5A254D5}"/>
            </c:ext>
          </c:extLst>
        </c:ser>
        <c:dLbls>
          <c:showLegendKey val="0"/>
          <c:showVal val="0"/>
          <c:showCatName val="0"/>
          <c:showSerName val="0"/>
          <c:showPercent val="0"/>
          <c:showBubbleSize val="0"/>
        </c:dLbls>
        <c:gapWidth val="150"/>
        <c:axId val="484352000"/>
        <c:axId val="48435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ECF3-4F75-84A2-76F1B5A254D5}"/>
            </c:ext>
          </c:extLst>
        </c:ser>
        <c:dLbls>
          <c:showLegendKey val="0"/>
          <c:showVal val="0"/>
          <c:showCatName val="0"/>
          <c:showSerName val="0"/>
          <c:showPercent val="0"/>
          <c:showBubbleSize val="0"/>
        </c:dLbls>
        <c:marker val="1"/>
        <c:smooth val="0"/>
        <c:axId val="484352000"/>
        <c:axId val="484352784"/>
      </c:lineChart>
      <c:dateAx>
        <c:axId val="484352000"/>
        <c:scaling>
          <c:orientation val="minMax"/>
        </c:scaling>
        <c:delete val="1"/>
        <c:axPos val="b"/>
        <c:numFmt formatCode="ge" sourceLinked="1"/>
        <c:majorTickMark val="none"/>
        <c:minorTickMark val="none"/>
        <c:tickLblPos val="none"/>
        <c:crossAx val="484352784"/>
        <c:crosses val="autoZero"/>
        <c:auto val="1"/>
        <c:lblOffset val="100"/>
        <c:baseTimeUnit val="years"/>
      </c:dateAx>
      <c:valAx>
        <c:axId val="484352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435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1155.01</c:v>
                </c:pt>
                <c:pt idx="1">
                  <c:v>202.22</c:v>
                </c:pt>
                <c:pt idx="2">
                  <c:v>195.89</c:v>
                </c:pt>
                <c:pt idx="3">
                  <c:v>177.32</c:v>
                </c:pt>
                <c:pt idx="4">
                  <c:v>150</c:v>
                </c:pt>
              </c:numCache>
            </c:numRef>
          </c:val>
          <c:extLst xmlns:c16r2="http://schemas.microsoft.com/office/drawing/2015/06/chart">
            <c:ext xmlns:c16="http://schemas.microsoft.com/office/drawing/2014/chart" uri="{C3380CC4-5D6E-409C-BE32-E72D297353CC}">
              <c16:uniqueId val="{00000000-1CDA-44EF-8660-4ACD16214AF6}"/>
            </c:ext>
          </c:extLst>
        </c:ser>
        <c:dLbls>
          <c:showLegendKey val="0"/>
          <c:showVal val="0"/>
          <c:showCatName val="0"/>
          <c:showSerName val="0"/>
          <c:showPercent val="0"/>
          <c:showBubbleSize val="0"/>
        </c:dLbls>
        <c:gapWidth val="150"/>
        <c:axId val="302291184"/>
        <c:axId val="57998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1CDA-44EF-8660-4ACD16214AF6}"/>
            </c:ext>
          </c:extLst>
        </c:ser>
        <c:dLbls>
          <c:showLegendKey val="0"/>
          <c:showVal val="0"/>
          <c:showCatName val="0"/>
          <c:showSerName val="0"/>
          <c:showPercent val="0"/>
          <c:showBubbleSize val="0"/>
        </c:dLbls>
        <c:marker val="1"/>
        <c:smooth val="0"/>
        <c:axId val="302291184"/>
        <c:axId val="579982464"/>
      </c:lineChart>
      <c:dateAx>
        <c:axId val="302291184"/>
        <c:scaling>
          <c:orientation val="minMax"/>
        </c:scaling>
        <c:delete val="1"/>
        <c:axPos val="b"/>
        <c:numFmt formatCode="ge" sourceLinked="1"/>
        <c:majorTickMark val="none"/>
        <c:minorTickMark val="none"/>
        <c:tickLblPos val="none"/>
        <c:crossAx val="579982464"/>
        <c:crosses val="autoZero"/>
        <c:auto val="1"/>
        <c:lblOffset val="100"/>
        <c:baseTimeUnit val="years"/>
      </c:dateAx>
      <c:valAx>
        <c:axId val="579982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229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677.9</c:v>
                </c:pt>
                <c:pt idx="1">
                  <c:v>607.33000000000004</c:v>
                </c:pt>
                <c:pt idx="2">
                  <c:v>586.64</c:v>
                </c:pt>
                <c:pt idx="3">
                  <c:v>573.84</c:v>
                </c:pt>
                <c:pt idx="4">
                  <c:v>560.55999999999995</c:v>
                </c:pt>
              </c:numCache>
            </c:numRef>
          </c:val>
          <c:extLst xmlns:c16r2="http://schemas.microsoft.com/office/drawing/2015/06/chart">
            <c:ext xmlns:c16="http://schemas.microsoft.com/office/drawing/2014/chart" uri="{C3380CC4-5D6E-409C-BE32-E72D297353CC}">
              <c16:uniqueId val="{00000000-7AFA-495D-AA6F-272C4DD6CE03}"/>
            </c:ext>
          </c:extLst>
        </c:ser>
        <c:dLbls>
          <c:showLegendKey val="0"/>
          <c:showVal val="0"/>
          <c:showCatName val="0"/>
          <c:showSerName val="0"/>
          <c:showPercent val="0"/>
          <c:showBubbleSize val="0"/>
        </c:dLbls>
        <c:gapWidth val="150"/>
        <c:axId val="606629744"/>
        <c:axId val="579983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7AFA-495D-AA6F-272C4DD6CE03}"/>
            </c:ext>
          </c:extLst>
        </c:ser>
        <c:dLbls>
          <c:showLegendKey val="0"/>
          <c:showVal val="0"/>
          <c:showCatName val="0"/>
          <c:showSerName val="0"/>
          <c:showPercent val="0"/>
          <c:showBubbleSize val="0"/>
        </c:dLbls>
        <c:marker val="1"/>
        <c:smooth val="0"/>
        <c:axId val="606629744"/>
        <c:axId val="579983640"/>
      </c:lineChart>
      <c:dateAx>
        <c:axId val="606629744"/>
        <c:scaling>
          <c:orientation val="minMax"/>
        </c:scaling>
        <c:delete val="1"/>
        <c:axPos val="b"/>
        <c:numFmt formatCode="ge" sourceLinked="1"/>
        <c:majorTickMark val="none"/>
        <c:minorTickMark val="none"/>
        <c:tickLblPos val="none"/>
        <c:crossAx val="579983640"/>
        <c:crosses val="autoZero"/>
        <c:auto val="1"/>
        <c:lblOffset val="100"/>
        <c:baseTimeUnit val="years"/>
      </c:dateAx>
      <c:valAx>
        <c:axId val="579983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0662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90.65</c:v>
                </c:pt>
                <c:pt idx="1">
                  <c:v>95.17</c:v>
                </c:pt>
                <c:pt idx="2">
                  <c:v>99.26</c:v>
                </c:pt>
                <c:pt idx="3">
                  <c:v>96.48</c:v>
                </c:pt>
                <c:pt idx="4">
                  <c:v>102.14</c:v>
                </c:pt>
              </c:numCache>
            </c:numRef>
          </c:val>
          <c:extLst xmlns:c16r2="http://schemas.microsoft.com/office/drawing/2015/06/chart">
            <c:ext xmlns:c16="http://schemas.microsoft.com/office/drawing/2014/chart" uri="{C3380CC4-5D6E-409C-BE32-E72D297353CC}">
              <c16:uniqueId val="{00000000-3E73-4FB0-A1E8-822E6C69172C}"/>
            </c:ext>
          </c:extLst>
        </c:ser>
        <c:dLbls>
          <c:showLegendKey val="0"/>
          <c:showVal val="0"/>
          <c:showCatName val="0"/>
          <c:showSerName val="0"/>
          <c:showPercent val="0"/>
          <c:showBubbleSize val="0"/>
        </c:dLbls>
        <c:gapWidth val="150"/>
        <c:axId val="580063808"/>
        <c:axId val="580064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3E73-4FB0-A1E8-822E6C69172C}"/>
            </c:ext>
          </c:extLst>
        </c:ser>
        <c:dLbls>
          <c:showLegendKey val="0"/>
          <c:showVal val="0"/>
          <c:showCatName val="0"/>
          <c:showSerName val="0"/>
          <c:showPercent val="0"/>
          <c:showBubbleSize val="0"/>
        </c:dLbls>
        <c:marker val="1"/>
        <c:smooth val="0"/>
        <c:axId val="580063808"/>
        <c:axId val="580064200"/>
      </c:lineChart>
      <c:dateAx>
        <c:axId val="580063808"/>
        <c:scaling>
          <c:orientation val="minMax"/>
        </c:scaling>
        <c:delete val="1"/>
        <c:axPos val="b"/>
        <c:numFmt formatCode="ge" sourceLinked="1"/>
        <c:majorTickMark val="none"/>
        <c:minorTickMark val="none"/>
        <c:tickLblPos val="none"/>
        <c:crossAx val="580064200"/>
        <c:crosses val="autoZero"/>
        <c:auto val="1"/>
        <c:lblOffset val="100"/>
        <c:baseTimeUnit val="years"/>
      </c:dateAx>
      <c:valAx>
        <c:axId val="580064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006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278.20999999999998</c:v>
                </c:pt>
                <c:pt idx="1">
                  <c:v>290.63</c:v>
                </c:pt>
                <c:pt idx="2">
                  <c:v>281.06</c:v>
                </c:pt>
                <c:pt idx="3">
                  <c:v>290.89</c:v>
                </c:pt>
                <c:pt idx="4">
                  <c:v>274.57</c:v>
                </c:pt>
              </c:numCache>
            </c:numRef>
          </c:val>
          <c:extLst xmlns:c16r2="http://schemas.microsoft.com/office/drawing/2015/06/chart">
            <c:ext xmlns:c16="http://schemas.microsoft.com/office/drawing/2014/chart" uri="{C3380CC4-5D6E-409C-BE32-E72D297353CC}">
              <c16:uniqueId val="{00000000-A5DE-4715-BA3F-D1D069B7E80B}"/>
            </c:ext>
          </c:extLst>
        </c:ser>
        <c:dLbls>
          <c:showLegendKey val="0"/>
          <c:showVal val="0"/>
          <c:showCatName val="0"/>
          <c:showSerName val="0"/>
          <c:showPercent val="0"/>
          <c:showBubbleSize val="0"/>
        </c:dLbls>
        <c:gapWidth val="150"/>
        <c:axId val="492990464"/>
        <c:axId val="492990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A5DE-4715-BA3F-D1D069B7E80B}"/>
            </c:ext>
          </c:extLst>
        </c:ser>
        <c:dLbls>
          <c:showLegendKey val="0"/>
          <c:showVal val="0"/>
          <c:showCatName val="0"/>
          <c:showSerName val="0"/>
          <c:showPercent val="0"/>
          <c:showBubbleSize val="0"/>
        </c:dLbls>
        <c:marker val="1"/>
        <c:smooth val="0"/>
        <c:axId val="492990464"/>
        <c:axId val="492990856"/>
      </c:lineChart>
      <c:dateAx>
        <c:axId val="492990464"/>
        <c:scaling>
          <c:orientation val="minMax"/>
        </c:scaling>
        <c:delete val="1"/>
        <c:axPos val="b"/>
        <c:numFmt formatCode="ge" sourceLinked="1"/>
        <c:majorTickMark val="none"/>
        <c:minorTickMark val="none"/>
        <c:tickLblPos val="none"/>
        <c:crossAx val="492990856"/>
        <c:crosses val="autoZero"/>
        <c:auto val="1"/>
        <c:lblOffset val="100"/>
        <c:baseTimeUnit val="years"/>
      </c:dateAx>
      <c:valAx>
        <c:axId val="49299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99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美里町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24707</v>
      </c>
      <c r="AM8" s="59"/>
      <c r="AN8" s="59"/>
      <c r="AO8" s="59"/>
      <c r="AP8" s="59"/>
      <c r="AQ8" s="59"/>
      <c r="AR8" s="59"/>
      <c r="AS8" s="59"/>
      <c r="AT8" s="50">
        <f>データ!$S$6</f>
        <v>74.95</v>
      </c>
      <c r="AU8" s="51"/>
      <c r="AV8" s="51"/>
      <c r="AW8" s="51"/>
      <c r="AX8" s="51"/>
      <c r="AY8" s="51"/>
      <c r="AZ8" s="51"/>
      <c r="BA8" s="51"/>
      <c r="BB8" s="52">
        <f>データ!$T$6</f>
        <v>329.65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37.380000000000003</v>
      </c>
      <c r="J10" s="51"/>
      <c r="K10" s="51"/>
      <c r="L10" s="51"/>
      <c r="M10" s="51"/>
      <c r="N10" s="51"/>
      <c r="O10" s="62"/>
      <c r="P10" s="52">
        <f>データ!$P$6</f>
        <v>99.89</v>
      </c>
      <c r="Q10" s="52"/>
      <c r="R10" s="52"/>
      <c r="S10" s="52"/>
      <c r="T10" s="52"/>
      <c r="U10" s="52"/>
      <c r="V10" s="52"/>
      <c r="W10" s="59">
        <f>データ!$Q$6</f>
        <v>5080</v>
      </c>
      <c r="X10" s="59"/>
      <c r="Y10" s="59"/>
      <c r="Z10" s="59"/>
      <c r="AA10" s="59"/>
      <c r="AB10" s="59"/>
      <c r="AC10" s="59"/>
      <c r="AD10" s="2"/>
      <c r="AE10" s="2"/>
      <c r="AF10" s="2"/>
      <c r="AG10" s="2"/>
      <c r="AH10" s="4"/>
      <c r="AI10" s="4"/>
      <c r="AJ10" s="4"/>
      <c r="AK10" s="4"/>
      <c r="AL10" s="59">
        <f>データ!$U$6</f>
        <v>24576</v>
      </c>
      <c r="AM10" s="59"/>
      <c r="AN10" s="59"/>
      <c r="AO10" s="59"/>
      <c r="AP10" s="59"/>
      <c r="AQ10" s="59"/>
      <c r="AR10" s="59"/>
      <c r="AS10" s="59"/>
      <c r="AT10" s="50">
        <f>データ!$V$6</f>
        <v>73.36</v>
      </c>
      <c r="AU10" s="51"/>
      <c r="AV10" s="51"/>
      <c r="AW10" s="51"/>
      <c r="AX10" s="51"/>
      <c r="AY10" s="51"/>
      <c r="AZ10" s="51"/>
      <c r="BA10" s="51"/>
      <c r="BB10" s="52">
        <f>データ!$W$6</f>
        <v>335.01</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ADdaq5oI+3psSxoK74c7nCN2H2cYCcUfcUigX5X2v9IIA6Ro2TBDBFkPwCyUUfJdR7Qo/pHUvC2ITP6Ax9elbQ==" saltValue="EbVOYxfxcSbfyVblnmFvE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45055</v>
      </c>
      <c r="D6" s="33">
        <f t="shared" si="3"/>
        <v>46</v>
      </c>
      <c r="E6" s="33">
        <f t="shared" si="3"/>
        <v>1</v>
      </c>
      <c r="F6" s="33">
        <f t="shared" si="3"/>
        <v>0</v>
      </c>
      <c r="G6" s="33">
        <f t="shared" si="3"/>
        <v>1</v>
      </c>
      <c r="H6" s="33" t="str">
        <f t="shared" si="3"/>
        <v>宮城県　美里町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37.380000000000003</v>
      </c>
      <c r="P6" s="34">
        <f t="shared" si="3"/>
        <v>99.89</v>
      </c>
      <c r="Q6" s="34">
        <f t="shared" si="3"/>
        <v>5080</v>
      </c>
      <c r="R6" s="34">
        <f t="shared" si="3"/>
        <v>24707</v>
      </c>
      <c r="S6" s="34">
        <f t="shared" si="3"/>
        <v>74.95</v>
      </c>
      <c r="T6" s="34">
        <f t="shared" si="3"/>
        <v>329.65</v>
      </c>
      <c r="U6" s="34">
        <f t="shared" si="3"/>
        <v>24576</v>
      </c>
      <c r="V6" s="34">
        <f t="shared" si="3"/>
        <v>73.36</v>
      </c>
      <c r="W6" s="34">
        <f t="shared" si="3"/>
        <v>335.01</v>
      </c>
      <c r="X6" s="35">
        <f>IF(X7="",NA(),X7)</f>
        <v>96.82</v>
      </c>
      <c r="Y6" s="35">
        <f t="shared" ref="Y6:AG6" si="4">IF(Y7="",NA(),Y7)</f>
        <v>100.7</v>
      </c>
      <c r="Z6" s="35">
        <f t="shared" si="4"/>
        <v>105.53</v>
      </c>
      <c r="AA6" s="35">
        <f t="shared" si="4"/>
        <v>100.51</v>
      </c>
      <c r="AB6" s="35">
        <f t="shared" si="4"/>
        <v>105.54</v>
      </c>
      <c r="AC6" s="35">
        <f t="shared" si="4"/>
        <v>106.55</v>
      </c>
      <c r="AD6" s="35">
        <f t="shared" si="4"/>
        <v>110.01</v>
      </c>
      <c r="AE6" s="35">
        <f t="shared" si="4"/>
        <v>111.21</v>
      </c>
      <c r="AF6" s="35">
        <f t="shared" si="4"/>
        <v>111.71</v>
      </c>
      <c r="AG6" s="35">
        <f t="shared" si="4"/>
        <v>110.05</v>
      </c>
      <c r="AH6" s="34" t="str">
        <f>IF(AH7="","",IF(AH7="-","【-】","【"&amp;SUBSTITUTE(TEXT(AH7,"#,##0.00"),"-","△")&amp;"】"))</f>
        <v>【113.39】</v>
      </c>
      <c r="AI6" s="35">
        <f>IF(AI7="",NA(),AI7)</f>
        <v>4.0199999999999996</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1155.01</v>
      </c>
      <c r="AU6" s="35">
        <f t="shared" ref="AU6:BC6" si="6">IF(AU7="",NA(),AU7)</f>
        <v>202.22</v>
      </c>
      <c r="AV6" s="35">
        <f t="shared" si="6"/>
        <v>195.89</v>
      </c>
      <c r="AW6" s="35">
        <f t="shared" si="6"/>
        <v>177.32</v>
      </c>
      <c r="AX6" s="35">
        <f t="shared" si="6"/>
        <v>150</v>
      </c>
      <c r="AY6" s="35">
        <f t="shared" si="6"/>
        <v>963.24</v>
      </c>
      <c r="AZ6" s="35">
        <f t="shared" si="6"/>
        <v>381.53</v>
      </c>
      <c r="BA6" s="35">
        <f t="shared" si="6"/>
        <v>391.54</v>
      </c>
      <c r="BB6" s="35">
        <f t="shared" si="6"/>
        <v>384.34</v>
      </c>
      <c r="BC6" s="35">
        <f t="shared" si="6"/>
        <v>359.47</v>
      </c>
      <c r="BD6" s="34" t="str">
        <f>IF(BD7="","",IF(BD7="-","【-】","【"&amp;SUBSTITUTE(TEXT(BD7,"#,##0.00"),"-","△")&amp;"】"))</f>
        <v>【264.34】</v>
      </c>
      <c r="BE6" s="35">
        <f>IF(BE7="",NA(),BE7)</f>
        <v>677.9</v>
      </c>
      <c r="BF6" s="35">
        <f t="shared" ref="BF6:BN6" si="7">IF(BF7="",NA(),BF7)</f>
        <v>607.33000000000004</v>
      </c>
      <c r="BG6" s="35">
        <f t="shared" si="7"/>
        <v>586.64</v>
      </c>
      <c r="BH6" s="35">
        <f t="shared" si="7"/>
        <v>573.84</v>
      </c>
      <c r="BI6" s="35">
        <f t="shared" si="7"/>
        <v>560.55999999999995</v>
      </c>
      <c r="BJ6" s="35">
        <f t="shared" si="7"/>
        <v>400.38</v>
      </c>
      <c r="BK6" s="35">
        <f t="shared" si="7"/>
        <v>393.27</v>
      </c>
      <c r="BL6" s="35">
        <f t="shared" si="7"/>
        <v>386.97</v>
      </c>
      <c r="BM6" s="35">
        <f t="shared" si="7"/>
        <v>380.58</v>
      </c>
      <c r="BN6" s="35">
        <f t="shared" si="7"/>
        <v>401.79</v>
      </c>
      <c r="BO6" s="34" t="str">
        <f>IF(BO7="","",IF(BO7="-","【-】","【"&amp;SUBSTITUTE(TEXT(BO7,"#,##0.00"),"-","△")&amp;"】"))</f>
        <v>【274.27】</v>
      </c>
      <c r="BP6" s="35">
        <f>IF(BP7="",NA(),BP7)</f>
        <v>90.65</v>
      </c>
      <c r="BQ6" s="35">
        <f t="shared" ref="BQ6:BY6" si="8">IF(BQ7="",NA(),BQ7)</f>
        <v>95.17</v>
      </c>
      <c r="BR6" s="35">
        <f t="shared" si="8"/>
        <v>99.26</v>
      </c>
      <c r="BS6" s="35">
        <f t="shared" si="8"/>
        <v>96.48</v>
      </c>
      <c r="BT6" s="35">
        <f t="shared" si="8"/>
        <v>102.14</v>
      </c>
      <c r="BU6" s="35">
        <f t="shared" si="8"/>
        <v>96.56</v>
      </c>
      <c r="BV6" s="35">
        <f t="shared" si="8"/>
        <v>100.47</v>
      </c>
      <c r="BW6" s="35">
        <f t="shared" si="8"/>
        <v>101.72</v>
      </c>
      <c r="BX6" s="35">
        <f t="shared" si="8"/>
        <v>102.38</v>
      </c>
      <c r="BY6" s="35">
        <f t="shared" si="8"/>
        <v>100.12</v>
      </c>
      <c r="BZ6" s="34" t="str">
        <f>IF(BZ7="","",IF(BZ7="-","【-】","【"&amp;SUBSTITUTE(TEXT(BZ7,"#,##0.00"),"-","△")&amp;"】"))</f>
        <v>【104.36】</v>
      </c>
      <c r="CA6" s="35">
        <f>IF(CA7="",NA(),CA7)</f>
        <v>278.20999999999998</v>
      </c>
      <c r="CB6" s="35">
        <f t="shared" ref="CB6:CJ6" si="9">IF(CB7="",NA(),CB7)</f>
        <v>290.63</v>
      </c>
      <c r="CC6" s="35">
        <f t="shared" si="9"/>
        <v>281.06</v>
      </c>
      <c r="CD6" s="35">
        <f t="shared" si="9"/>
        <v>290.89</v>
      </c>
      <c r="CE6" s="35">
        <f t="shared" si="9"/>
        <v>274.57</v>
      </c>
      <c r="CF6" s="35">
        <f t="shared" si="9"/>
        <v>177.14</v>
      </c>
      <c r="CG6" s="35">
        <f t="shared" si="9"/>
        <v>169.82</v>
      </c>
      <c r="CH6" s="35">
        <f t="shared" si="9"/>
        <v>168.2</v>
      </c>
      <c r="CI6" s="35">
        <f t="shared" si="9"/>
        <v>168.67</v>
      </c>
      <c r="CJ6" s="35">
        <f t="shared" si="9"/>
        <v>174.97</v>
      </c>
      <c r="CK6" s="34" t="str">
        <f>IF(CK7="","",IF(CK7="-","【-】","【"&amp;SUBSTITUTE(TEXT(CK7,"#,##0.00"),"-","△")&amp;"】"))</f>
        <v>【165.71】</v>
      </c>
      <c r="CL6" s="35">
        <f>IF(CL7="",NA(),CL7)</f>
        <v>62.65</v>
      </c>
      <c r="CM6" s="35">
        <f t="shared" ref="CM6:CU6" si="10">IF(CM7="",NA(),CM7)</f>
        <v>57.12</v>
      </c>
      <c r="CN6" s="35">
        <f t="shared" si="10"/>
        <v>53.99</v>
      </c>
      <c r="CO6" s="35">
        <f t="shared" si="10"/>
        <v>50.95</v>
      </c>
      <c r="CP6" s="35">
        <f t="shared" si="10"/>
        <v>48.37</v>
      </c>
      <c r="CQ6" s="35">
        <f t="shared" si="10"/>
        <v>55.64</v>
      </c>
      <c r="CR6" s="35">
        <f t="shared" si="10"/>
        <v>55.13</v>
      </c>
      <c r="CS6" s="35">
        <f t="shared" si="10"/>
        <v>54.77</v>
      </c>
      <c r="CT6" s="35">
        <f t="shared" si="10"/>
        <v>54.92</v>
      </c>
      <c r="CU6" s="35">
        <f t="shared" si="10"/>
        <v>55.63</v>
      </c>
      <c r="CV6" s="34" t="str">
        <f>IF(CV7="","",IF(CV7="-","【-】","【"&amp;SUBSTITUTE(TEXT(CV7,"#,##0.00"),"-","△")&amp;"】"))</f>
        <v>【60.41】</v>
      </c>
      <c r="CW6" s="35">
        <f>IF(CW7="",NA(),CW7)</f>
        <v>68.41</v>
      </c>
      <c r="CX6" s="35">
        <f t="shared" ref="CX6:DF6" si="11">IF(CX7="",NA(),CX7)</f>
        <v>74.77</v>
      </c>
      <c r="CY6" s="35">
        <f t="shared" si="11"/>
        <v>78.7</v>
      </c>
      <c r="CZ6" s="35">
        <f t="shared" si="11"/>
        <v>82.62</v>
      </c>
      <c r="DA6" s="35">
        <f t="shared" si="11"/>
        <v>87.63</v>
      </c>
      <c r="DB6" s="35">
        <f t="shared" si="11"/>
        <v>83.09</v>
      </c>
      <c r="DC6" s="35">
        <f t="shared" si="11"/>
        <v>83</v>
      </c>
      <c r="DD6" s="35">
        <f t="shared" si="11"/>
        <v>82.89</v>
      </c>
      <c r="DE6" s="35">
        <f t="shared" si="11"/>
        <v>82.66</v>
      </c>
      <c r="DF6" s="35">
        <f t="shared" si="11"/>
        <v>82.04</v>
      </c>
      <c r="DG6" s="34" t="str">
        <f>IF(DG7="","",IF(DG7="-","【-】","【"&amp;SUBSTITUTE(TEXT(DG7,"#,##0.00"),"-","△")&amp;"】"))</f>
        <v>【89.93】</v>
      </c>
      <c r="DH6" s="35">
        <f>IF(DH7="",NA(),DH7)</f>
        <v>28.26</v>
      </c>
      <c r="DI6" s="35">
        <f t="shared" ref="DI6:DQ6" si="12">IF(DI7="",NA(),DI7)</f>
        <v>33.19</v>
      </c>
      <c r="DJ6" s="35">
        <f t="shared" si="12"/>
        <v>34.729999999999997</v>
      </c>
      <c r="DK6" s="35">
        <f t="shared" si="12"/>
        <v>36.51</v>
      </c>
      <c r="DL6" s="35">
        <f t="shared" si="12"/>
        <v>37.94</v>
      </c>
      <c r="DM6" s="35">
        <f t="shared" si="12"/>
        <v>39.06</v>
      </c>
      <c r="DN6" s="35">
        <f t="shared" si="12"/>
        <v>46.66</v>
      </c>
      <c r="DO6" s="35">
        <f t="shared" si="12"/>
        <v>47.46</v>
      </c>
      <c r="DP6" s="35">
        <f t="shared" si="12"/>
        <v>48.49</v>
      </c>
      <c r="DQ6" s="35">
        <f t="shared" si="12"/>
        <v>48.05</v>
      </c>
      <c r="DR6" s="34" t="str">
        <f>IF(DR7="","",IF(DR7="-","【-】","【"&amp;SUBSTITUTE(TEXT(DR7,"#,##0.00"),"-","△")&amp;"】"))</f>
        <v>【48.12】</v>
      </c>
      <c r="DS6" s="35">
        <f>IF(DS7="",NA(),DS7)</f>
        <v>18.829999999999998</v>
      </c>
      <c r="DT6" s="35">
        <f t="shared" ref="DT6:EB6" si="13">IF(DT7="",NA(),DT7)</f>
        <v>18.48</v>
      </c>
      <c r="DU6" s="35">
        <f t="shared" si="13"/>
        <v>18.47</v>
      </c>
      <c r="DV6" s="35">
        <f t="shared" si="13"/>
        <v>18.170000000000002</v>
      </c>
      <c r="DW6" s="35">
        <f t="shared" si="13"/>
        <v>18.78</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0.35</v>
      </c>
      <c r="EE6" s="35">
        <f t="shared" ref="EE6:EM6" si="14">IF(EE7="",NA(),EE7)</f>
        <v>0.69</v>
      </c>
      <c r="EF6" s="35">
        <f t="shared" si="14"/>
        <v>0.37</v>
      </c>
      <c r="EG6" s="35">
        <f t="shared" si="14"/>
        <v>0.34</v>
      </c>
      <c r="EH6" s="35">
        <f t="shared" si="14"/>
        <v>0.38</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45055</v>
      </c>
      <c r="D7" s="37">
        <v>46</v>
      </c>
      <c r="E7" s="37">
        <v>1</v>
      </c>
      <c r="F7" s="37">
        <v>0</v>
      </c>
      <c r="G7" s="37">
        <v>1</v>
      </c>
      <c r="H7" s="37" t="s">
        <v>105</v>
      </c>
      <c r="I7" s="37" t="s">
        <v>106</v>
      </c>
      <c r="J7" s="37" t="s">
        <v>107</v>
      </c>
      <c r="K7" s="37" t="s">
        <v>108</v>
      </c>
      <c r="L7" s="37" t="s">
        <v>109</v>
      </c>
      <c r="M7" s="37" t="s">
        <v>110</v>
      </c>
      <c r="N7" s="38" t="s">
        <v>111</v>
      </c>
      <c r="O7" s="38">
        <v>37.380000000000003</v>
      </c>
      <c r="P7" s="38">
        <v>99.89</v>
      </c>
      <c r="Q7" s="38">
        <v>5080</v>
      </c>
      <c r="R7" s="38">
        <v>24707</v>
      </c>
      <c r="S7" s="38">
        <v>74.95</v>
      </c>
      <c r="T7" s="38">
        <v>329.65</v>
      </c>
      <c r="U7" s="38">
        <v>24576</v>
      </c>
      <c r="V7" s="38">
        <v>73.36</v>
      </c>
      <c r="W7" s="38">
        <v>335.01</v>
      </c>
      <c r="X7" s="38">
        <v>96.82</v>
      </c>
      <c r="Y7" s="38">
        <v>100.7</v>
      </c>
      <c r="Z7" s="38">
        <v>105.53</v>
      </c>
      <c r="AA7" s="38">
        <v>100.51</v>
      </c>
      <c r="AB7" s="38">
        <v>105.54</v>
      </c>
      <c r="AC7" s="38">
        <v>106.55</v>
      </c>
      <c r="AD7" s="38">
        <v>110.01</v>
      </c>
      <c r="AE7" s="38">
        <v>111.21</v>
      </c>
      <c r="AF7" s="38">
        <v>111.71</v>
      </c>
      <c r="AG7" s="38">
        <v>110.05</v>
      </c>
      <c r="AH7" s="38">
        <v>113.39</v>
      </c>
      <c r="AI7" s="38">
        <v>4.0199999999999996</v>
      </c>
      <c r="AJ7" s="38">
        <v>0</v>
      </c>
      <c r="AK7" s="38">
        <v>0</v>
      </c>
      <c r="AL7" s="38">
        <v>0</v>
      </c>
      <c r="AM7" s="38">
        <v>0</v>
      </c>
      <c r="AN7" s="38">
        <v>9.56</v>
      </c>
      <c r="AO7" s="38">
        <v>2.8</v>
      </c>
      <c r="AP7" s="38">
        <v>1.93</v>
      </c>
      <c r="AQ7" s="38">
        <v>1.72</v>
      </c>
      <c r="AR7" s="38">
        <v>2.64</v>
      </c>
      <c r="AS7" s="38">
        <v>0.85</v>
      </c>
      <c r="AT7" s="38">
        <v>1155.01</v>
      </c>
      <c r="AU7" s="38">
        <v>202.22</v>
      </c>
      <c r="AV7" s="38">
        <v>195.89</v>
      </c>
      <c r="AW7" s="38">
        <v>177.32</v>
      </c>
      <c r="AX7" s="38">
        <v>150</v>
      </c>
      <c r="AY7" s="38">
        <v>963.24</v>
      </c>
      <c r="AZ7" s="38">
        <v>381.53</v>
      </c>
      <c r="BA7" s="38">
        <v>391.54</v>
      </c>
      <c r="BB7" s="38">
        <v>384.34</v>
      </c>
      <c r="BC7" s="38">
        <v>359.47</v>
      </c>
      <c r="BD7" s="38">
        <v>264.33999999999997</v>
      </c>
      <c r="BE7" s="38">
        <v>677.9</v>
      </c>
      <c r="BF7" s="38">
        <v>607.33000000000004</v>
      </c>
      <c r="BG7" s="38">
        <v>586.64</v>
      </c>
      <c r="BH7" s="38">
        <v>573.84</v>
      </c>
      <c r="BI7" s="38">
        <v>560.55999999999995</v>
      </c>
      <c r="BJ7" s="38">
        <v>400.38</v>
      </c>
      <c r="BK7" s="38">
        <v>393.27</v>
      </c>
      <c r="BL7" s="38">
        <v>386.97</v>
      </c>
      <c r="BM7" s="38">
        <v>380.58</v>
      </c>
      <c r="BN7" s="38">
        <v>401.79</v>
      </c>
      <c r="BO7" s="38">
        <v>274.27</v>
      </c>
      <c r="BP7" s="38">
        <v>90.65</v>
      </c>
      <c r="BQ7" s="38">
        <v>95.17</v>
      </c>
      <c r="BR7" s="38">
        <v>99.26</v>
      </c>
      <c r="BS7" s="38">
        <v>96.48</v>
      </c>
      <c r="BT7" s="38">
        <v>102.14</v>
      </c>
      <c r="BU7" s="38">
        <v>96.56</v>
      </c>
      <c r="BV7" s="38">
        <v>100.47</v>
      </c>
      <c r="BW7" s="38">
        <v>101.72</v>
      </c>
      <c r="BX7" s="38">
        <v>102.38</v>
      </c>
      <c r="BY7" s="38">
        <v>100.12</v>
      </c>
      <c r="BZ7" s="38">
        <v>104.36</v>
      </c>
      <c r="CA7" s="38">
        <v>278.20999999999998</v>
      </c>
      <c r="CB7" s="38">
        <v>290.63</v>
      </c>
      <c r="CC7" s="38">
        <v>281.06</v>
      </c>
      <c r="CD7" s="38">
        <v>290.89</v>
      </c>
      <c r="CE7" s="38">
        <v>274.57</v>
      </c>
      <c r="CF7" s="38">
        <v>177.14</v>
      </c>
      <c r="CG7" s="38">
        <v>169.82</v>
      </c>
      <c r="CH7" s="38">
        <v>168.2</v>
      </c>
      <c r="CI7" s="38">
        <v>168.67</v>
      </c>
      <c r="CJ7" s="38">
        <v>174.97</v>
      </c>
      <c r="CK7" s="38">
        <v>165.71</v>
      </c>
      <c r="CL7" s="38">
        <v>62.65</v>
      </c>
      <c r="CM7" s="38">
        <v>57.12</v>
      </c>
      <c r="CN7" s="38">
        <v>53.99</v>
      </c>
      <c r="CO7" s="38">
        <v>50.95</v>
      </c>
      <c r="CP7" s="38">
        <v>48.37</v>
      </c>
      <c r="CQ7" s="38">
        <v>55.64</v>
      </c>
      <c r="CR7" s="38">
        <v>55.13</v>
      </c>
      <c r="CS7" s="38">
        <v>54.77</v>
      </c>
      <c r="CT7" s="38">
        <v>54.92</v>
      </c>
      <c r="CU7" s="38">
        <v>55.63</v>
      </c>
      <c r="CV7" s="38">
        <v>60.41</v>
      </c>
      <c r="CW7" s="38">
        <v>68.41</v>
      </c>
      <c r="CX7" s="38">
        <v>74.77</v>
      </c>
      <c r="CY7" s="38">
        <v>78.7</v>
      </c>
      <c r="CZ7" s="38">
        <v>82.62</v>
      </c>
      <c r="DA7" s="38">
        <v>87.63</v>
      </c>
      <c r="DB7" s="38">
        <v>83.09</v>
      </c>
      <c r="DC7" s="38">
        <v>83</v>
      </c>
      <c r="DD7" s="38">
        <v>82.89</v>
      </c>
      <c r="DE7" s="38">
        <v>82.66</v>
      </c>
      <c r="DF7" s="38">
        <v>82.04</v>
      </c>
      <c r="DG7" s="38">
        <v>89.93</v>
      </c>
      <c r="DH7" s="38">
        <v>28.26</v>
      </c>
      <c r="DI7" s="38">
        <v>33.19</v>
      </c>
      <c r="DJ7" s="38">
        <v>34.729999999999997</v>
      </c>
      <c r="DK7" s="38">
        <v>36.51</v>
      </c>
      <c r="DL7" s="38">
        <v>37.94</v>
      </c>
      <c r="DM7" s="38">
        <v>39.06</v>
      </c>
      <c r="DN7" s="38">
        <v>46.66</v>
      </c>
      <c r="DO7" s="38">
        <v>47.46</v>
      </c>
      <c r="DP7" s="38">
        <v>48.49</v>
      </c>
      <c r="DQ7" s="38">
        <v>48.05</v>
      </c>
      <c r="DR7" s="38">
        <v>48.12</v>
      </c>
      <c r="DS7" s="38">
        <v>18.829999999999998</v>
      </c>
      <c r="DT7" s="38">
        <v>18.48</v>
      </c>
      <c r="DU7" s="38">
        <v>18.47</v>
      </c>
      <c r="DV7" s="38">
        <v>18.170000000000002</v>
      </c>
      <c r="DW7" s="38">
        <v>18.78</v>
      </c>
      <c r="DX7" s="38">
        <v>8.8699999999999992</v>
      </c>
      <c r="DY7" s="38">
        <v>9.85</v>
      </c>
      <c r="DZ7" s="38">
        <v>9.7100000000000009</v>
      </c>
      <c r="EA7" s="38">
        <v>12.79</v>
      </c>
      <c r="EB7" s="38">
        <v>13.39</v>
      </c>
      <c r="EC7" s="38">
        <v>15.89</v>
      </c>
      <c r="ED7" s="38">
        <v>0.35</v>
      </c>
      <c r="EE7" s="38">
        <v>0.69</v>
      </c>
      <c r="EF7" s="38">
        <v>0.37</v>
      </c>
      <c r="EG7" s="38">
        <v>0.34</v>
      </c>
      <c r="EH7" s="38">
        <v>0.38</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渡邉　聡</cp:lastModifiedBy>
  <cp:lastPrinted>2019-02-12T10:32:06Z</cp:lastPrinted>
  <dcterms:created xsi:type="dcterms:W3CDTF">2018-12-03T08:26:30Z</dcterms:created>
  <dcterms:modified xsi:type="dcterms:W3CDTF">2019-02-12T10:32:07Z</dcterms:modified>
  <cp:category/>
</cp:coreProperties>
</file>