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財政課\6  D財政\8大畑参事\2.市町村課回答\H30\02.01まで　公営企業に係る経営比較分析表の分析について\"/>
    </mc:Choice>
  </mc:AlternateContent>
  <workbookProtection workbookAlgorithmName="SHA-512" workbookHashValue="1JHTlnZZ5XpxQGSBcBLQ03hfB3qQnbVS4c3a/WMzgLN9pBu0FDxqrTxViGekhCefIKWqf4Et/GyGESr0g+SvgQ==" workbookSaltValue="oT1R64kDI7hK9hvDdvHBFg==" workbookSpinCount="100000" lockStructure="1"/>
  <bookViews>
    <workbookView xWindow="0" yWindow="0" windowWidth="27285" windowHeight="1107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<sst xmlns="http://schemas.openxmlformats.org/spreadsheetml/2006/main" count="251" uniqueCount="127">
  <si>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</si>
  <si>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</si>
  <si>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</si>
  <si>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</si>
  <si>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</si>
  <si>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</si>
  <si>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</si>
  <si>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</si>
  <si>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</si>
  <si>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</si>
  <si>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</si>
  <si>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</si>
  <si>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</si>
  <si>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</si>
  <si>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</si>
  <si>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</si>
  <si>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</si>
  <si>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</si>
  <si>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</si>
  <si>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</si>
  <si>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</si>
  <si>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</si>
  <si>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</si>
  <si>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</si>
  <si>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</si>
  <si>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</si>
  <si>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</si>
  <si>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</si>
  <si>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</si>
  <si>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</si>
  <si>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</si>
  <si>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</si>
  <si>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</si>
  <si>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</si>
  <si>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</si>
  <si>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</si>
  <si>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</si>
  <si>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</si>
  <si>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</si>
  <si>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</si>
  <si>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</si>
  <si>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</si>
  <si>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</si>
  <si>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</si>
  <si>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</si>
  <si>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</si>
  <si>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</si>
  <si>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</si>
  <si>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</si>
  <si>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</si>
  <si>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</si>
  <si>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</si>
  <si>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</si>
  <si>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</si>
  <si>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</si>
  <si>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</si>
  <si>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</si>
  <si>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</si>
  <si>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</si>
  <si>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</si>
  <si>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</si>
  <si>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</si>
  <si>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</si>
  <si>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</si>
  <si>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</si>
  <si>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</si>
  <si>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</si>
  <si>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</si>
  <si>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</si>
  <si>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</si>
  <si>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</si>
  <si>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</si>
  <si>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</si>
  <si>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</si>
  <si>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</si>
  <si>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</si>
  <si>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</si>
  <si>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</si>
  <si>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</si>
  <si>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</si>
  <si>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</si>
  <si>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</si>
  <si>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</si>
  <si>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</si>
  <si>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</si>
  <si>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</si>
  <si>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</si>
  <si>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</si>
  <si>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</si>
  <si>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</si>
  <si>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</si>
  <si>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</si>
  <si>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</si>
  <si>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</si>
  <si>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</si>
  <si>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</si>
  <si>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</si>
  <si>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</si>
  <si>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</si>
  <si>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</si>
  <si>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</si>
  <si>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</si>
  <si>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</si>
  <si>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</si>
  <si>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</si>
  <si>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</si>
  <si>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</si>
  <si>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</si>
  <si>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</si>
  <si>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</si>
  <si>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</si>
  <si>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大和町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</si>
  <si>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</si>
  <si>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</si>
  <si>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</si>
  <si>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</si>
  <si>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</si>
  <si>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</si>
  <si>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</si>
  <si>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</si>
  <si>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</si>
  <si>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</si>
  <si>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</si>
  <si>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</si>
  <si>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①収益的収支比率については、平成２８年度と比較し減率となったものの、１００％を超えている状況で、使用料収入のほか一般会計繰入金等を財源としいる状況である。
 ②累積欠損金、③流動比率は、該当はなく、毎年黒字決算となっている。
 ④企業債残高は、分流式下水道に要する経費により、全額一般会計繰入金（基準内繰入）を財源としている。
　類似団体と比べ、⑤経費回収率は平成２８年度と比較しやや増率となったものの低い状況で、⑥汚水処理原価は高い状況が続いている。要因としては、浄化槽の経年劣化により、修繕件数が増加している為で、今後もそのような状況が続くものと思われる。汚水処理経費については、下水道使用料で賄えるように、収入増加やコスト削減に努める必要がある。
　⑦施設利用率、⑧水洗化率は、平成２５年度から横ばいの状況で、類似団体の平均を下回っている。今後も、下水道区域以外の非水洗化者に対し、適正な合併処理浄化槽の設置を促していきたい。</t>
    <rPh sb="15" eb="17">
      <t>ヘイセイ</t>
    </rPh>
    <rPh sb="19" eb="20">
      <t>ネン</t>
    </rPh>
    <rPh sb="20" eb="21">
      <t>ド</t>
    </rPh>
    <rPh sb="22" eb="24">
      <t>ヒカク</t>
    </rPh>
    <rPh sb="25" eb="26">
      <t>ゲン</t>
    </rPh>
    <rPh sb="26" eb="27">
      <t>リツ</t>
    </rPh>
    <rPh sb="40" eb="41">
      <t>コ</t>
    </rPh>
    <rPh sb="45" eb="47">
      <t>ジョウキョウ</t>
    </rPh>
    <rPh sb="72" eb="74">
      <t>ジョウキョウ</t>
    </rPh>
    <rPh sb="156" eb="158">
      <t>ザイゲン</t>
    </rPh>
    <rPh sb="166" eb="168">
      <t>ルイジ</t>
    </rPh>
    <rPh sb="168" eb="170">
      <t>ダンタイ</t>
    </rPh>
    <rPh sb="171" eb="172">
      <t>クラ</t>
    </rPh>
    <rPh sb="175" eb="177">
      <t>ケイヒ</t>
    </rPh>
    <rPh sb="177" eb="179">
      <t>カイシュウ</t>
    </rPh>
    <rPh sb="179" eb="180">
      <t>リツ</t>
    </rPh>
    <rPh sb="181" eb="183">
      <t>ヘイセイ</t>
    </rPh>
    <rPh sb="185" eb="187">
      <t>ネンド</t>
    </rPh>
    <rPh sb="188" eb="190">
      <t>ヒカク</t>
    </rPh>
    <rPh sb="193" eb="194">
      <t>ゾウ</t>
    </rPh>
    <rPh sb="194" eb="195">
      <t>リツ</t>
    </rPh>
    <rPh sb="202" eb="203">
      <t>ヒク</t>
    </rPh>
    <rPh sb="204" eb="206">
      <t>ジョウキョウ</t>
    </rPh>
    <rPh sb="209" eb="211">
      <t>オスイ</t>
    </rPh>
    <rPh sb="211" eb="213">
      <t>ショリ</t>
    </rPh>
    <rPh sb="213" eb="215">
      <t>ゲンカ</t>
    </rPh>
    <rPh sb="216" eb="217">
      <t>タカ</t>
    </rPh>
    <rPh sb="218" eb="220">
      <t>ジョウキョウ</t>
    </rPh>
    <rPh sb="221" eb="222">
      <t>ツヅ</t>
    </rPh>
    <rPh sb="227" eb="229">
      <t>ヨウイン</t>
    </rPh>
    <rPh sb="234" eb="237">
      <t>ジョウカソウ</t>
    </rPh>
    <rPh sb="238" eb="240">
      <t>ケイネン</t>
    </rPh>
    <rPh sb="240" eb="242">
      <t>レッカ</t>
    </rPh>
    <rPh sb="246" eb="248">
      <t>シュウゼン</t>
    </rPh>
    <rPh sb="248" eb="250">
      <t>ケンスウ</t>
    </rPh>
    <rPh sb="251" eb="253">
      <t>ゾウカ</t>
    </rPh>
    <rPh sb="257" eb="258">
      <t>タメ</t>
    </rPh>
    <rPh sb="260" eb="262">
      <t>コンゴ</t>
    </rPh>
    <rPh sb="268" eb="270">
      <t>ジョウキョウ</t>
    </rPh>
    <rPh sb="271" eb="272">
      <t>ツヅ</t>
    </rPh>
    <rPh sb="276" eb="277">
      <t>オモ</t>
    </rPh>
    <rPh sb="330" eb="332">
      <t>シセツ</t>
    </rPh>
    <rPh sb="332" eb="335">
      <t>リヨウリツ</t>
    </rPh>
    <rPh sb="337" eb="340">
      <t>スイセンカ</t>
    </rPh>
    <rPh sb="340" eb="341">
      <t>リツ</t>
    </rPh>
    <rPh sb="343" eb="345">
      <t>ヘイセイ</t>
    </rPh>
    <rPh sb="347" eb="349">
      <t>ネンド</t>
    </rPh>
    <rPh sb="351" eb="352">
      <t>ヨコ</t>
    </rPh>
    <rPh sb="355" eb="357">
      <t>ジョウキョウ</t>
    </rPh>
    <rPh sb="359" eb="361">
      <t>ルイジ</t>
    </rPh>
    <rPh sb="361" eb="363">
      <t>ダンタイ</t>
    </rPh>
    <rPh sb="364" eb="366">
      <t>ヘイキン</t>
    </rPh>
    <rPh sb="367" eb="369">
      <t>シタマワ</t>
    </rPh>
    <rPh sb="374" eb="376">
      <t>コンゴ</t>
    </rPh>
    <rPh sb="378" eb="381">
      <t>ゲスイドウ</t>
    </rPh>
    <rPh sb="381" eb="383">
      <t>クイキ</t>
    </rPh>
    <rPh sb="383" eb="385">
      <t>イガイ</t>
    </rPh>
    <rPh sb="386" eb="387">
      <t>ヒ</t>
    </rPh>
    <rPh sb="387" eb="390">
      <t>スイセンカ</t>
    </rPh>
    <rPh sb="390" eb="391">
      <t>シャ</t>
    </rPh>
    <rPh sb="392" eb="393">
      <t>タイ</t>
    </rPh>
    <rPh sb="395" eb="397">
      <t>テキセイ</t>
    </rPh>
    <rPh sb="398" eb="400">
      <t>ガッペイ</t>
    </rPh>
    <rPh sb="400" eb="402">
      <t>ショリ</t>
    </rPh>
    <rPh sb="402" eb="405">
      <t>ジョウカソウ</t>
    </rPh>
    <rPh sb="406" eb="408">
      <t>セッチ</t>
    </rPh>
    <rPh sb="409" eb="410">
      <t>ウナガ</t>
    </rPh>
    <phoneticPr fontId="4"/>
  </si>
  <si>
    <t>　①有形固定資産減価償却率、②管渠老朽化率は法非適用の為、該当数値がありません。
　当町では、平成１８年度から、町が事業主体となり、浄化槽を設置し、維持管理を行う「市町村設置型」により浄化槽の整備、普及に努めてきた。
　また、平成１８年度以前に個人で浄化槽を設置された方から、浄化槽の寄付を受け町で管理を行っている。平成２９年度末の管理基数は３７４基である。
　浄化槽本体については、一般的に耐用年数が３０年程度、ブロア等の附帯設備については、１０年程度の実耐用年数があるとされているが、当初設置後、１５～２０年程経過している浄化槽もあることから、今後も町が負担しての修繕経費の増加が見込まれる。</t>
    <rPh sb="27" eb="28">
      <t>タメ</t>
    </rPh>
    <rPh sb="42" eb="43">
      <t>トウ</t>
    </rPh>
    <rPh sb="43" eb="44">
      <t>チョウ</t>
    </rPh>
    <rPh sb="47" eb="49">
      <t>ヘイセイ</t>
    </rPh>
    <rPh sb="51" eb="53">
      <t>ネンド</t>
    </rPh>
    <rPh sb="56" eb="57">
      <t>マチ</t>
    </rPh>
    <rPh sb="58" eb="60">
      <t>ジギョウ</t>
    </rPh>
    <rPh sb="60" eb="62">
      <t>シュタイ</t>
    </rPh>
    <rPh sb="66" eb="69">
      <t>ジョウカソウ</t>
    </rPh>
    <rPh sb="70" eb="72">
      <t>セッチ</t>
    </rPh>
    <rPh sb="74" eb="76">
      <t>イジ</t>
    </rPh>
    <rPh sb="76" eb="78">
      <t>カンリ</t>
    </rPh>
    <rPh sb="79" eb="80">
      <t>オコナ</t>
    </rPh>
    <rPh sb="82" eb="85">
      <t>シチョウソン</t>
    </rPh>
    <rPh sb="85" eb="88">
      <t>セッチガタ</t>
    </rPh>
    <rPh sb="92" eb="95">
      <t>ジョウカソウ</t>
    </rPh>
    <rPh sb="96" eb="98">
      <t>セイビ</t>
    </rPh>
    <rPh sb="99" eb="101">
      <t>フキュウ</t>
    </rPh>
    <rPh sb="102" eb="103">
      <t>ツト</t>
    </rPh>
    <rPh sb="113" eb="115">
      <t>ヘイセイ</t>
    </rPh>
    <rPh sb="117" eb="119">
      <t>ネンド</t>
    </rPh>
    <rPh sb="119" eb="121">
      <t>イゼン</t>
    </rPh>
    <rPh sb="122" eb="124">
      <t>コジン</t>
    </rPh>
    <rPh sb="125" eb="127">
      <t>ジョウカ</t>
    </rPh>
    <rPh sb="127" eb="128">
      <t>ソウ</t>
    </rPh>
    <rPh sb="129" eb="131">
      <t>セッチ</t>
    </rPh>
    <rPh sb="134" eb="135">
      <t>カタ</t>
    </rPh>
    <rPh sb="138" eb="140">
      <t>ジョウカ</t>
    </rPh>
    <rPh sb="140" eb="141">
      <t>ソウ</t>
    </rPh>
    <rPh sb="142" eb="144">
      <t>キフ</t>
    </rPh>
    <rPh sb="145" eb="146">
      <t>ウ</t>
    </rPh>
    <rPh sb="147" eb="148">
      <t>マチ</t>
    </rPh>
    <rPh sb="149" eb="151">
      <t>カンリ</t>
    </rPh>
    <rPh sb="152" eb="153">
      <t>オコナ</t>
    </rPh>
    <rPh sb="158" eb="160">
      <t>ヘイセイ</t>
    </rPh>
    <rPh sb="162" eb="164">
      <t>ネンド</t>
    </rPh>
    <rPh sb="164" eb="165">
      <t>マツ</t>
    </rPh>
    <rPh sb="166" eb="168">
      <t>カンリ</t>
    </rPh>
    <rPh sb="168" eb="170">
      <t>キスウ</t>
    </rPh>
    <rPh sb="174" eb="175">
      <t>キ</t>
    </rPh>
    <rPh sb="181" eb="184">
      <t>ジョウカソウ</t>
    </rPh>
    <rPh sb="184" eb="186">
      <t>ホンタイ</t>
    </rPh>
    <rPh sb="192" eb="195">
      <t>イッパンテキ</t>
    </rPh>
    <rPh sb="196" eb="198">
      <t>タイヨウ</t>
    </rPh>
    <rPh sb="198" eb="200">
      <t>ネンスウ</t>
    </rPh>
    <rPh sb="203" eb="204">
      <t>ネン</t>
    </rPh>
    <rPh sb="204" eb="206">
      <t>テイド</t>
    </rPh>
    <rPh sb="210" eb="211">
      <t>トウ</t>
    </rPh>
    <rPh sb="212" eb="214">
      <t>フタイ</t>
    </rPh>
    <rPh sb="214" eb="216">
      <t>セツビ</t>
    </rPh>
    <rPh sb="224" eb="225">
      <t>ネン</t>
    </rPh>
    <rPh sb="225" eb="227">
      <t>テイド</t>
    </rPh>
    <rPh sb="228" eb="229">
      <t>ジツ</t>
    </rPh>
    <rPh sb="229" eb="231">
      <t>タイヨウ</t>
    </rPh>
    <rPh sb="231" eb="233">
      <t>ネンスウ</t>
    </rPh>
    <rPh sb="244" eb="246">
      <t>トウショ</t>
    </rPh>
    <rPh sb="246" eb="248">
      <t>セッチ</t>
    </rPh>
    <rPh sb="248" eb="249">
      <t>ゴ</t>
    </rPh>
    <rPh sb="255" eb="256">
      <t>ネン</t>
    </rPh>
    <rPh sb="256" eb="257">
      <t>ホド</t>
    </rPh>
    <rPh sb="257" eb="259">
      <t>ケイカ</t>
    </rPh>
    <rPh sb="263" eb="265">
      <t>ジョウカ</t>
    </rPh>
    <rPh sb="265" eb="266">
      <t>ソウ</t>
    </rPh>
    <rPh sb="274" eb="276">
      <t>コンゴ</t>
    </rPh>
    <rPh sb="277" eb="278">
      <t>マチ</t>
    </rPh>
    <rPh sb="279" eb="281">
      <t>フタン</t>
    </rPh>
    <rPh sb="284" eb="286">
      <t>シュウゼン</t>
    </rPh>
    <rPh sb="286" eb="288">
      <t>ケイヒ</t>
    </rPh>
    <rPh sb="289" eb="291">
      <t>ゾウカ</t>
    </rPh>
    <rPh sb="292" eb="294">
      <t>ミコ</t>
    </rPh>
    <phoneticPr fontId="4"/>
  </si>
  <si>
    <r>
      <t>　浄化槽管理基数の増により、有収水量は増加傾向にあるものの、浄化槽本体や附帯設備の経年劣化により、今後は修繕費の増加が見込まれる。
　また、町内で合併処理浄化槽による汚水処理を計画している区域のうち、合併処理浄化槽未設置の世帯が、約２３０世帯残っている状況なので、設置促進に向けてのＰＲ活動等に努めたい。
　今後も、適切な施設の維持管理及び更新を図ると共に、持続可能な下水道事業のため、収入の確保と安定かつ効率的な経営を行っていきたい。</t>
    </r>
    <r>
      <rPr>
        <sz val="11"/>
        <color rgb="FFFF0000"/>
        <rFont val="ＭＳ ゴシック"/>
        <family val="3"/>
        <charset val="128"/>
      </rPr>
      <t xml:space="preserve">
　</t>
    </r>
    <rPh sb="30" eb="32">
      <t>ジョウカ</t>
    </rPh>
    <rPh sb="32" eb="33">
      <t>ソウ</t>
    </rPh>
    <rPh sb="33" eb="35">
      <t>ホンタイ</t>
    </rPh>
    <rPh sb="36" eb="38">
      <t>フタイ</t>
    </rPh>
    <rPh sb="38" eb="40">
      <t>セツビ</t>
    </rPh>
    <rPh sb="41" eb="43">
      <t>ケイネン</t>
    </rPh>
    <rPh sb="43" eb="45">
      <t>レッカ</t>
    </rPh>
    <rPh sb="49" eb="51">
      <t>コンゴ</t>
    </rPh>
    <rPh sb="52" eb="54">
      <t>シュウゼン</t>
    </rPh>
    <rPh sb="54" eb="55">
      <t>ヒ</t>
    </rPh>
    <rPh sb="56" eb="58">
      <t>ゾウカ</t>
    </rPh>
    <rPh sb="59" eb="61">
      <t>ミコ</t>
    </rPh>
    <rPh sb="70" eb="72">
      <t>チョウナイ</t>
    </rPh>
    <rPh sb="73" eb="75">
      <t>ガッペイ</t>
    </rPh>
    <rPh sb="75" eb="77">
      <t>ショリ</t>
    </rPh>
    <rPh sb="77" eb="79">
      <t>ジョウカ</t>
    </rPh>
    <rPh sb="79" eb="80">
      <t>ソウ</t>
    </rPh>
    <rPh sb="83" eb="85">
      <t>オスイ</t>
    </rPh>
    <rPh sb="85" eb="87">
      <t>ショリ</t>
    </rPh>
    <rPh sb="88" eb="90">
      <t>ケイカク</t>
    </rPh>
    <rPh sb="94" eb="96">
      <t>クイキ</t>
    </rPh>
    <rPh sb="100" eb="102">
      <t>ガッペイ</t>
    </rPh>
    <rPh sb="102" eb="104">
      <t>ショリ</t>
    </rPh>
    <rPh sb="104" eb="106">
      <t>ジョウカ</t>
    </rPh>
    <rPh sb="106" eb="107">
      <t>ソウ</t>
    </rPh>
    <rPh sb="107" eb="110">
      <t>ミセッチ</t>
    </rPh>
    <rPh sb="111" eb="113">
      <t>セタイ</t>
    </rPh>
    <rPh sb="115" eb="116">
      <t>ヤク</t>
    </rPh>
    <rPh sb="119" eb="121">
      <t>セタイ</t>
    </rPh>
    <rPh sb="121" eb="122">
      <t>ノコ</t>
    </rPh>
    <rPh sb="126" eb="128">
      <t>ジョウキョウ</t>
    </rPh>
    <rPh sb="132" eb="134">
      <t>セッチ</t>
    </rPh>
    <rPh sb="134" eb="136">
      <t>ソクシン</t>
    </rPh>
    <rPh sb="137" eb="138">
      <t>ム</t>
    </rPh>
    <rPh sb="143" eb="145">
      <t>カツドウ</t>
    </rPh>
    <rPh sb="145" eb="146">
      <t>トウ</t>
    </rPh>
    <rPh sb="147" eb="148">
      <t>ツト</t>
    </rPh>
    <rPh sb="154" eb="156">
      <t>コンゴ</t>
    </rPh>
    <rPh sb="173" eb="174">
      <t>ハカ</t>
    </rPh>
    <rPh sb="176" eb="177">
      <t>トモ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</si>
</sst>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63-442A-813F-2B4524CD7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4856"/>
        <c:axId val="6245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63-442A-813F-2B4524CD7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4856"/>
        <c:axId val="62452536"/>
      </c:lineChart>
      <c:dateAx>
        <c:axId val="93274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452536"/>
        <c:crosses val="autoZero"/>
        <c:auto val="1"/>
        <c:lblOffset val="100"/>
        <c:baseTimeUnit val="years"/>
      </c:dateAx>
      <c:valAx>
        <c:axId val="6245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274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51.67</c:v>
                </c:pt>
                <c:pt idx="1">
                  <c:v>50.7</c:v>
                </c:pt>
                <c:pt idx="2">
                  <c:v>51.38</c:v>
                </c:pt>
                <c:pt idx="3">
                  <c:v>52.56</c:v>
                </c:pt>
                <c:pt idx="4">
                  <c:v>51.62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4E-49E6-886C-F92EB11A4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09472"/>
        <c:axId val="238709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4E-49E6-886C-F92EB11A4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09472"/>
        <c:axId val="238709864"/>
      </c:lineChart>
      <c:dateAx>
        <c:axId val="23870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709864"/>
        <c:crosses val="autoZero"/>
        <c:auto val="1"/>
        <c:lblOffset val="100"/>
        <c:baseTimeUnit val="years"/>
      </c:dateAx>
      <c:valAx>
        <c:axId val="238709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70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51.1</c:v>
                </c:pt>
                <c:pt idx="1">
                  <c:v>52.47</c:v>
                </c:pt>
                <c:pt idx="2">
                  <c:v>54.04</c:v>
                </c:pt>
                <c:pt idx="3">
                  <c:v>55.35</c:v>
                </c:pt>
                <c:pt idx="4">
                  <c:v>53.08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51-4931-9D93-5A9EBD79B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11040"/>
        <c:axId val="23871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51-4931-9D93-5A9EBD79B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11040"/>
        <c:axId val="238711432"/>
      </c:lineChart>
      <c:dateAx>
        <c:axId val="23871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711432"/>
        <c:crosses val="autoZero"/>
        <c:auto val="1"/>
        <c:lblOffset val="100"/>
        <c:baseTimeUnit val="years"/>
      </c:dateAx>
      <c:valAx>
        <c:axId val="23871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71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101.3</c:v>
                </c:pt>
                <c:pt idx="1">
                  <c:v>97.34</c:v>
                </c:pt>
                <c:pt idx="2">
                  <c:v>99.27</c:v>
                </c:pt>
                <c:pt idx="3">
                  <c:v>103.68</c:v>
                </c:pt>
                <c:pt idx="4">
                  <c:v>100.91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B1-46B2-B041-C6D952AB7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17024"/>
        <c:axId val="23796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B1-46B2-B041-C6D952AB7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17024"/>
        <c:axId val="237968256"/>
      </c:lineChart>
      <c:dateAx>
        <c:axId val="23831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968256"/>
        <c:crosses val="autoZero"/>
        <c:auto val="1"/>
        <c:lblOffset val="100"/>
        <c:baseTimeUnit val="years"/>
      </c:dateAx>
      <c:valAx>
        <c:axId val="23796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31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DA-4047-BEDD-4457B27B4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50936"/>
        <c:axId val="20136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DA-4047-BEDD-4457B27B4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50936"/>
        <c:axId val="201368192"/>
      </c:lineChart>
      <c:dateAx>
        <c:axId val="237950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368192"/>
        <c:crosses val="autoZero"/>
        <c:auto val="1"/>
        <c:lblOffset val="100"/>
        <c:baseTimeUnit val="years"/>
      </c:dateAx>
      <c:valAx>
        <c:axId val="20136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950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F6-4F1A-AAA5-444DCBDD7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69056"/>
        <c:axId val="238269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F6-4F1A-AAA5-444DCBDD7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69056"/>
        <c:axId val="238269448"/>
      </c:lineChart>
      <c:dateAx>
        <c:axId val="23826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269448"/>
        <c:crosses val="autoZero"/>
        <c:auto val="1"/>
        <c:lblOffset val="100"/>
        <c:baseTimeUnit val="years"/>
      </c:dateAx>
      <c:valAx>
        <c:axId val="238269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26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80-4779-BC94-B655F0E9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71016"/>
        <c:axId val="23827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80-4779-BC94-B655F0E9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71016"/>
        <c:axId val="238271408"/>
      </c:lineChart>
      <c:dateAx>
        <c:axId val="238271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271408"/>
        <c:crosses val="autoZero"/>
        <c:auto val="1"/>
        <c:lblOffset val="100"/>
        <c:baseTimeUnit val="years"/>
      </c:dateAx>
      <c:valAx>
        <c:axId val="23827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271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39-465B-9750-6ABDF3A28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70624"/>
        <c:axId val="238268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39-465B-9750-6ABDF3A28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70624"/>
        <c:axId val="238268664"/>
      </c:lineChart>
      <c:dateAx>
        <c:axId val="23827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268664"/>
        <c:crosses val="autoZero"/>
        <c:auto val="1"/>
        <c:lblOffset val="100"/>
        <c:baseTimeUnit val="years"/>
      </c:dateAx>
      <c:valAx>
        <c:axId val="238268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27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CF-400D-BF7D-71567477C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67488"/>
        <c:axId val="238272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CF-400D-BF7D-71567477C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67488"/>
        <c:axId val="238272584"/>
      </c:lineChart>
      <c:dateAx>
        <c:axId val="23826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272584"/>
        <c:crosses val="autoZero"/>
        <c:auto val="1"/>
        <c:lblOffset val="100"/>
        <c:baseTimeUnit val="years"/>
      </c:dateAx>
      <c:valAx>
        <c:axId val="238272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26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46.32</c:v>
                </c:pt>
                <c:pt idx="1">
                  <c:v>45.39</c:v>
                </c:pt>
                <c:pt idx="2">
                  <c:v>43.95</c:v>
                </c:pt>
                <c:pt idx="3">
                  <c:v>39.700000000000003</c:v>
                </c:pt>
                <c:pt idx="4">
                  <c:v>40.520000000000003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12-4F33-B171-EFC80A326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73760"/>
        <c:axId val="238274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12-4F33-B171-EFC80A326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73760"/>
        <c:axId val="238274152"/>
      </c:lineChart>
      <c:dateAx>
        <c:axId val="23827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274152"/>
        <c:crosses val="autoZero"/>
        <c:auto val="1"/>
        <c:lblOffset val="100"/>
        <c:baseTimeUnit val="years"/>
      </c:dateAx>
      <c:valAx>
        <c:axId val="238274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27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242.64</c:v>
                </c:pt>
                <c:pt idx="1">
                  <c:v>253.21</c:v>
                </c:pt>
                <c:pt idx="2">
                  <c:v>263.01</c:v>
                </c:pt>
                <c:pt idx="3">
                  <c:v>290.99</c:v>
                </c:pt>
                <c:pt idx="4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D3-4092-A922-FC9D5E7D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07904"/>
        <c:axId val="238708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D3-4092-A922-FC9D5E7D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07904"/>
        <c:axId val="238708296"/>
      </c:lineChart>
      <c:dateAx>
        <c:axId val="23870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708296"/>
        <c:crosses val="autoZero"/>
        <c:auto val="1"/>
        <c:lblOffset val="100"/>
        <c:baseTimeUnit val="years"/>
      </c:dateAx>
      <c:valAx>
        <c:axId val="238708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70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58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宮城県　大和町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28697</v>
      </c>
      <c r="AM8" s="66"/>
      <c r="AN8" s="66"/>
      <c r="AO8" s="66"/>
      <c r="AP8" s="66"/>
      <c r="AQ8" s="66"/>
      <c r="AR8" s="66"/>
      <c r="AS8" s="66"/>
      <c r="AT8" s="65">
        <f>データ!T6</f>
        <v>225.49</v>
      </c>
      <c r="AU8" s="65"/>
      <c r="AV8" s="65"/>
      <c r="AW8" s="65"/>
      <c r="AX8" s="65"/>
      <c r="AY8" s="65"/>
      <c r="AZ8" s="65"/>
      <c r="BA8" s="65"/>
      <c r="BB8" s="65">
        <f>データ!U6</f>
        <v>127.27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8.1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2214</v>
      </c>
      <c r="AE10" s="66"/>
      <c r="AF10" s="66"/>
      <c r="AG10" s="66"/>
      <c r="AH10" s="66"/>
      <c r="AI10" s="66"/>
      <c r="AJ10" s="66"/>
      <c r="AK10" s="2"/>
      <c r="AL10" s="66">
        <f>データ!V6</f>
        <v>2321</v>
      </c>
      <c r="AM10" s="66"/>
      <c r="AN10" s="66"/>
      <c r="AO10" s="66"/>
      <c r="AP10" s="66"/>
      <c r="AQ10" s="66"/>
      <c r="AR10" s="66"/>
      <c r="AS10" s="66"/>
      <c r="AT10" s="65">
        <f>データ!W6</f>
        <v>0.43</v>
      </c>
      <c r="AU10" s="65"/>
      <c r="AV10" s="65"/>
      <c r="AW10" s="65"/>
      <c r="AX10" s="65"/>
      <c r="AY10" s="65"/>
      <c r="AZ10" s="65"/>
      <c r="BA10" s="65"/>
      <c r="BB10" s="65">
        <f>データ!X6</f>
        <v>5397.67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【329.28】</v>
      </c>
      <c r="I86" s="25" t="str">
        <f>データ!CA6</f>
        <v>【60.55】</v>
      </c>
      <c r="J86" s="25" t="str">
        <f>データ!CL6</f>
        <v>【269.12】</v>
      </c>
      <c r="K86" s="25" t="str">
        <f>データ!CW6</f>
        <v>【59.35】</v>
      </c>
      <c r="L86" s="25" t="str">
        <f>データ!DH6</f>
        <v>【76.98】</v>
      </c>
      <c r="M86" s="25" t="s">
        <v>55</v>
      </c>
      <c r="N86" s="25" t="s">
        <v>57</v>
      </c>
      <c r="O86" s="25" t="str">
        <f>データ!EO6</f>
        <v>【-】</v>
      </c>
    </row>
  </sheetData>
  <sheetProtection algorithmName="SHA-512" hashValue="RcnJYMSIH8/eHt55zhGFBwtWTzZEgq8H+ypHoGDg466R0dENGZj3J5KAzpg8rmumYtdpWwQ/YVSJv+zDDaC3+g==" saltValue="sqrMy6LgHlf9vGc/mZd6V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44211</v>
      </c>
      <c r="D6" s="32">
        <f t="shared" si="3"/>
        <v>47</v>
      </c>
      <c r="E6" s="32">
        <f t="shared" si="3"/>
        <v>18</v>
      </c>
      <c r="F6" s="32">
        <f t="shared" si="3"/>
        <v>0</v>
      </c>
      <c r="G6" s="32">
        <f t="shared" si="3"/>
        <v>0</v>
      </c>
      <c r="H6" s="32" t="str">
        <f t="shared" si="3"/>
        <v>宮城県　大和町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特定地域生活排水処理</v>
      </c>
      <c r="L6" s="32" t="str">
        <f t="shared" si="3"/>
        <v>K3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8.1</v>
      </c>
      <c r="Q6" s="33">
        <f t="shared" si="3"/>
        <v>100</v>
      </c>
      <c r="R6" s="33">
        <f t="shared" si="3"/>
        <v>2214</v>
      </c>
      <c r="S6" s="33">
        <f t="shared" si="3"/>
        <v>28697</v>
      </c>
      <c r="T6" s="33">
        <f t="shared" si="3"/>
        <v>225.49</v>
      </c>
      <c r="U6" s="33">
        <f t="shared" si="3"/>
        <v>127.27</v>
      </c>
      <c r="V6" s="33">
        <f t="shared" si="3"/>
        <v>2321</v>
      </c>
      <c r="W6" s="33">
        <f t="shared" si="3"/>
        <v>0.43</v>
      </c>
      <c r="X6" s="33">
        <f t="shared" si="3"/>
        <v>5397.67</v>
      </c>
      <c r="Y6" s="34">
        <f>IF(Y7="",NA(),Y7)</f>
        <v>101.3</v>
      </c>
      <c r="Z6" s="34">
        <f t="shared" ref="Z6:AH6" si="4">IF(Z7="",NA(),Z7)</f>
        <v>97.34</v>
      </c>
      <c r="AA6" s="34">
        <f t="shared" si="4"/>
        <v>99.27</v>
      </c>
      <c r="AB6" s="34">
        <f t="shared" si="4"/>
        <v>103.68</v>
      </c>
      <c r="AC6" s="34">
        <f t="shared" si="4"/>
        <v>100.91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446.63</v>
      </c>
      <c r="BL6" s="34">
        <f t="shared" si="7"/>
        <v>416.91</v>
      </c>
      <c r="BM6" s="34">
        <f t="shared" si="7"/>
        <v>392.19</v>
      </c>
      <c r="BN6" s="34">
        <f t="shared" si="7"/>
        <v>413.5</v>
      </c>
      <c r="BO6" s="34">
        <f t="shared" si="7"/>
        <v>407.42</v>
      </c>
      <c r="BP6" s="33" t="str">
        <f>IF(BP7="","",IF(BP7="-","【-】","【"&amp;SUBSTITUTE(TEXT(BP7,"#,##0.00"),"-","△")&amp;"】"))</f>
        <v>【329.28】</v>
      </c>
      <c r="BQ6" s="34">
        <f>IF(BQ7="",NA(),BQ7)</f>
        <v>46.32</v>
      </c>
      <c r="BR6" s="34">
        <f t="shared" ref="BR6:BZ6" si="8">IF(BR7="",NA(),BR7)</f>
        <v>45.39</v>
      </c>
      <c r="BS6" s="34">
        <f t="shared" si="8"/>
        <v>43.95</v>
      </c>
      <c r="BT6" s="34">
        <f t="shared" si="8"/>
        <v>39.700000000000003</v>
      </c>
      <c r="BU6" s="34">
        <f t="shared" si="8"/>
        <v>40.520000000000003</v>
      </c>
      <c r="BV6" s="34">
        <f t="shared" si="8"/>
        <v>58.53</v>
      </c>
      <c r="BW6" s="34">
        <f t="shared" si="8"/>
        <v>57.93</v>
      </c>
      <c r="BX6" s="34">
        <f t="shared" si="8"/>
        <v>57.03</v>
      </c>
      <c r="BY6" s="34">
        <f t="shared" si="8"/>
        <v>55.84</v>
      </c>
      <c r="BZ6" s="34">
        <f t="shared" si="8"/>
        <v>57.08</v>
      </c>
      <c r="CA6" s="33" t="str">
        <f>IF(CA7="","",IF(CA7="-","【-】","【"&amp;SUBSTITUTE(TEXT(CA7,"#,##0.00"),"-","△")&amp;"】"))</f>
        <v>【60.55】</v>
      </c>
      <c r="CB6" s="34">
        <f>IF(CB7="",NA(),CB7)</f>
        <v>242.64</v>
      </c>
      <c r="CC6" s="34">
        <f t="shared" ref="CC6:CK6" si="9">IF(CC7="",NA(),CC7)</f>
        <v>253.21</v>
      </c>
      <c r="CD6" s="34">
        <f t="shared" si="9"/>
        <v>263.01</v>
      </c>
      <c r="CE6" s="34">
        <f t="shared" si="9"/>
        <v>290.99</v>
      </c>
      <c r="CF6" s="34">
        <f t="shared" si="9"/>
        <v>286</v>
      </c>
      <c r="CG6" s="34">
        <f t="shared" si="9"/>
        <v>266.57</v>
      </c>
      <c r="CH6" s="34">
        <f t="shared" si="9"/>
        <v>276.93</v>
      </c>
      <c r="CI6" s="34">
        <f t="shared" si="9"/>
        <v>283.73</v>
      </c>
      <c r="CJ6" s="34">
        <f t="shared" si="9"/>
        <v>287.57</v>
      </c>
      <c r="CK6" s="34">
        <f t="shared" si="9"/>
        <v>286.86</v>
      </c>
      <c r="CL6" s="33" t="str">
        <f>IF(CL7="","",IF(CL7="-","【-】","【"&amp;SUBSTITUTE(TEXT(CL7,"#,##0.00"),"-","△")&amp;"】"))</f>
        <v>【269.12】</v>
      </c>
      <c r="CM6" s="34">
        <f>IF(CM7="",NA(),CM7)</f>
        <v>51.67</v>
      </c>
      <c r="CN6" s="34">
        <f t="shared" ref="CN6:CV6" si="10">IF(CN7="",NA(),CN7)</f>
        <v>50.7</v>
      </c>
      <c r="CO6" s="34">
        <f t="shared" si="10"/>
        <v>51.38</v>
      </c>
      <c r="CP6" s="34">
        <f t="shared" si="10"/>
        <v>52.56</v>
      </c>
      <c r="CQ6" s="34">
        <f t="shared" si="10"/>
        <v>51.62</v>
      </c>
      <c r="CR6" s="34">
        <f t="shared" si="10"/>
        <v>58.06</v>
      </c>
      <c r="CS6" s="34">
        <f t="shared" si="10"/>
        <v>59.08</v>
      </c>
      <c r="CT6" s="34">
        <f t="shared" si="10"/>
        <v>58.25</v>
      </c>
      <c r="CU6" s="34">
        <f t="shared" si="10"/>
        <v>61.55</v>
      </c>
      <c r="CV6" s="34">
        <f t="shared" si="10"/>
        <v>57.22</v>
      </c>
      <c r="CW6" s="33" t="str">
        <f>IF(CW7="","",IF(CW7="-","【-】","【"&amp;SUBSTITUTE(TEXT(CW7,"#,##0.00"),"-","△")&amp;"】"))</f>
        <v>【59.35】</v>
      </c>
      <c r="CX6" s="34">
        <f>IF(CX7="",NA(),CX7)</f>
        <v>51.1</v>
      </c>
      <c r="CY6" s="34">
        <f t="shared" ref="CY6:DG6" si="11">IF(CY7="",NA(),CY7)</f>
        <v>52.47</v>
      </c>
      <c r="CZ6" s="34">
        <f t="shared" si="11"/>
        <v>54.04</v>
      </c>
      <c r="DA6" s="34">
        <f t="shared" si="11"/>
        <v>55.35</v>
      </c>
      <c r="DB6" s="34">
        <f t="shared" si="11"/>
        <v>53.08</v>
      </c>
      <c r="DC6" s="34">
        <f t="shared" si="11"/>
        <v>75.790000000000006</v>
      </c>
      <c r="DD6" s="34">
        <f t="shared" si="11"/>
        <v>77.12</v>
      </c>
      <c r="DE6" s="34">
        <f t="shared" si="11"/>
        <v>68.150000000000006</v>
      </c>
      <c r="DF6" s="34">
        <f t="shared" si="11"/>
        <v>67.489999999999995</v>
      </c>
      <c r="DG6" s="34">
        <f t="shared" si="11"/>
        <v>67.290000000000006</v>
      </c>
      <c r="DH6" s="33" t="str">
        <f>IF(DH7="","",IF(DH7="-","【-】","【"&amp;SUBSTITUTE(TEXT(DH7,"#,##0.00"),"-","△")&amp;"】"))</f>
        <v>【76.98】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44211</v>
      </c>
      <c r="D7" s="36">
        <v>47</v>
      </c>
      <c r="E7" s="36">
        <v>18</v>
      </c>
      <c r="F7" s="36">
        <v>0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8.1</v>
      </c>
      <c r="Q7" s="37">
        <v>100</v>
      </c>
      <c r="R7" s="37">
        <v>2214</v>
      </c>
      <c r="S7" s="37">
        <v>28697</v>
      </c>
      <c r="T7" s="37">
        <v>225.49</v>
      </c>
      <c r="U7" s="37">
        <v>127.27</v>
      </c>
      <c r="V7" s="37">
        <v>2321</v>
      </c>
      <c r="W7" s="37">
        <v>0.43</v>
      </c>
      <c r="X7" s="37">
        <v>5397.67</v>
      </c>
      <c r="Y7" s="37">
        <v>101.3</v>
      </c>
      <c r="Z7" s="37">
        <v>97.34</v>
      </c>
      <c r="AA7" s="37">
        <v>99.27</v>
      </c>
      <c r="AB7" s="37">
        <v>103.68</v>
      </c>
      <c r="AC7" s="37">
        <v>100.91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446.63</v>
      </c>
      <c r="BL7" s="37">
        <v>416.91</v>
      </c>
      <c r="BM7" s="37">
        <v>392.19</v>
      </c>
      <c r="BN7" s="37">
        <v>413.5</v>
      </c>
      <c r="BO7" s="37">
        <v>407.42</v>
      </c>
      <c r="BP7" s="37">
        <v>329.28</v>
      </c>
      <c r="BQ7" s="37">
        <v>46.32</v>
      </c>
      <c r="BR7" s="37">
        <v>45.39</v>
      </c>
      <c r="BS7" s="37">
        <v>43.95</v>
      </c>
      <c r="BT7" s="37">
        <v>39.700000000000003</v>
      </c>
      <c r="BU7" s="37">
        <v>40.520000000000003</v>
      </c>
      <c r="BV7" s="37">
        <v>58.53</v>
      </c>
      <c r="BW7" s="37">
        <v>57.93</v>
      </c>
      <c r="BX7" s="37">
        <v>57.03</v>
      </c>
      <c r="BY7" s="37">
        <v>55.84</v>
      </c>
      <c r="BZ7" s="37">
        <v>57.08</v>
      </c>
      <c r="CA7" s="37">
        <v>60.55</v>
      </c>
      <c r="CB7" s="37">
        <v>242.64</v>
      </c>
      <c r="CC7" s="37">
        <v>253.21</v>
      </c>
      <c r="CD7" s="37">
        <v>263.01</v>
      </c>
      <c r="CE7" s="37">
        <v>290.99</v>
      </c>
      <c r="CF7" s="37">
        <v>286</v>
      </c>
      <c r="CG7" s="37">
        <v>266.57</v>
      </c>
      <c r="CH7" s="37">
        <v>276.93</v>
      </c>
      <c r="CI7" s="37">
        <v>283.73</v>
      </c>
      <c r="CJ7" s="37">
        <v>287.57</v>
      </c>
      <c r="CK7" s="37">
        <v>286.86</v>
      </c>
      <c r="CL7" s="37">
        <v>269.12</v>
      </c>
      <c r="CM7" s="37">
        <v>51.67</v>
      </c>
      <c r="CN7" s="37">
        <v>50.7</v>
      </c>
      <c r="CO7" s="37">
        <v>51.38</v>
      </c>
      <c r="CP7" s="37">
        <v>52.56</v>
      </c>
      <c r="CQ7" s="37">
        <v>51.62</v>
      </c>
      <c r="CR7" s="37">
        <v>58.06</v>
      </c>
      <c r="CS7" s="37">
        <v>59.08</v>
      </c>
      <c r="CT7" s="37">
        <v>58.25</v>
      </c>
      <c r="CU7" s="37">
        <v>61.55</v>
      </c>
      <c r="CV7" s="37">
        <v>57.22</v>
      </c>
      <c r="CW7" s="37">
        <v>59.35</v>
      </c>
      <c r="CX7" s="37">
        <v>51.1</v>
      </c>
      <c r="CY7" s="37">
        <v>52.47</v>
      </c>
      <c r="CZ7" s="37">
        <v>54.04</v>
      </c>
      <c r="DA7" s="37">
        <v>55.35</v>
      </c>
      <c r="DB7" s="37">
        <v>53.08</v>
      </c>
      <c r="DC7" s="37">
        <v>75.790000000000006</v>
      </c>
      <c r="DD7" s="37">
        <v>77.12</v>
      </c>
      <c r="DE7" s="37">
        <v>68.150000000000006</v>
      </c>
      <c r="DF7" s="37">
        <v>67.489999999999995</v>
      </c>
      <c r="DG7" s="37">
        <v>67.290000000000006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117</v>
      </c>
      <c r="EF7" s="37" t="s">
        <v>117</v>
      </c>
      <c r="EG7" s="37" t="s">
        <v>117</v>
      </c>
      <c r="EH7" s="37" t="s">
        <v>117</v>
      </c>
      <c r="EI7" s="37" t="s">
        <v>117</v>
      </c>
      <c r="EJ7" s="37" t="s">
        <v>117</v>
      </c>
      <c r="EK7" s="37" t="s">
        <v>117</v>
      </c>
      <c r="EL7" s="37" t="s">
        <v>117</v>
      </c>
      <c r="EM7" s="37" t="s">
        <v>117</v>
      </c>
      <c r="EN7" s="37" t="s">
        <v>117</v>
      </c>
      <c r="EO7" s="37" t="s">
        <v>117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堀籠　優</cp:lastModifiedBy>
  <cp:lastPrinted>2019-02-01T04:48:37Z</cp:lastPrinted>
  <dcterms:created xsi:type="dcterms:W3CDTF">2018-12-03T09:37:52Z</dcterms:created>
  <dcterms:modified xsi:type="dcterms:W3CDTF">2019-02-01T04:48:49Z</dcterms:modified>
  <cp:category/>
</cp:coreProperties>
</file>