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7bnas1\d$\share\nas2_水道\下水道係\経営比較分析関係\H30(H29年度決算)\"/>
    </mc:Choice>
  </mc:AlternateContent>
  <workbookProtection workbookAlgorithmName="SHA-512" workbookHashValue="HGwB3rtViMEnUFdCXzK/OLXNlg4MSJFTOn4KOk+n60TQObC/iozeg7eS56DO5OACcPs9Ea3SlSe8JpMefDmchw==" workbookSaltValue="lAVrfYD8Sc0QTTyK49Veq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<sst xmlns="http://schemas.openxmlformats.org/spreadsheetml/2006/main" count="245" uniqueCount="127">
  <si>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</si>
  <si>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</si>
  <si>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</si>
  <si>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</si>
  <si>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</si>
  <si>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</si>
  <si>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</si>
  <si>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</si>
  <si>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</si>
  <si>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</si>
  <si>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</si>
  <si>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</si>
  <si>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</si>
  <si>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</si>
  <si>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</si>
  <si>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</si>
  <si>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</si>
  <si>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</si>
  <si>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</si>
  <si>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</si>
  <si>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</si>
  <si>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</si>
  <si>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</si>
  <si>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</si>
  <si>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</si>
  <si>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</si>
  <si>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</si>
  <si>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</si>
  <si>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</si>
  <si>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</si>
  <si>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</si>
  <si>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</si>
  <si>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</si>
  <si>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</si>
  <si>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</si>
  <si>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</si>
  <si>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</si>
  <si>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</si>
  <si>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</si>
  <si>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</si>
  <si>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</si>
  <si>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</si>
  <si>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</si>
  <si>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</si>
  <si>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</si>
  <si>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</si>
  <si>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</si>
  <si>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</si>
  <si>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</si>
  <si>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</si>
  <si>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</si>
  <si>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</si>
  <si>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</si>
  <si>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</si>
  <si>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</si>
  <si>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</si>
  <si>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</si>
  <si>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</si>
  <si>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</si>
  <si>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</si>
  <si>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</si>
  <si>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</si>
  <si>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</si>
  <si>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</si>
  <si>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</si>
  <si>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</si>
  <si>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</si>
  <si>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</si>
  <si>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</si>
  <si>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</si>
  <si>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</si>
  <si>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</si>
  <si>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</si>
  <si>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</si>
  <si>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</si>
  <si>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</si>
  <si>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</si>
  <si>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</si>
  <si>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</si>
  <si>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</si>
  <si>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</si>
  <si>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</si>
  <si>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</si>
  <si>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</si>
  <si>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</si>
  <si>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</si>
  <si>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</si>
  <si>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</si>
  <si>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</si>
  <si>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</si>
  <si>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</si>
  <si>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</si>
  <si>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</si>
  <si>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</si>
  <si>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</si>
  <si>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</si>
  <si>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</si>
  <si>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</si>
  <si>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</si>
  <si>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</si>
  <si>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</si>
  <si>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</si>
  <si>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</si>
  <si>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</si>
  <si>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</si>
  <si>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</si>
  <si>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</si>
  <si>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</si>
  <si>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</si>
  <si>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</si>
  <si>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</si>
  <si>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七ケ浜町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</si>
  <si>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</si>
  <si>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</si>
  <si>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</si>
  <si>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</si>
  <si>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</si>
  <si>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</si>
  <si>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</si>
  <si>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</si>
  <si>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</si>
  <si>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</si>
  <si>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</si>
  <si>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</si>
  <si>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借換債を利用した平成25年度を除き平成26年度以降は64％台で推移した。平成29年度は前年度比2.32ポイントの増となった。企業債の償還のために資本費平準化債を発行しているため100％を下回っている。
④企業債残高対事業規模比率
 平成26年度までは全額公費負担としていたが、平成27年度については、当該年度の繰入基準に基づく一般会計負担額のみを計上したため比率が大きくなった。平成29年度は類似団体平均を上回っているため、適正な事業規模と計画的な投資に努めたい。
⑤経費回収率
 類似団体平均値を上回っており100%を超えているが、今後も使用料の安定した確保と費用削減により適正な水準を維持したい。
⑥汚水処理原価
 類似団体平均値よりも低い数値を保持しており効率的な汚水処理が実施されている。今後も有収水量の確保と費用の削減に努めていきたい。
⑧水洗化率
 類似団体平均と比較して高い数値で推移している。今後も水洗化未接続世帯への啓蒙活動等を推進し比率の向上を図りたい。</t>
    <phoneticPr fontId="4"/>
  </si>
  <si>
    <t xml:space="preserve"> 東日本大震災関連の主な事業が平成29年度に完了し、通常事業規模へ戻ったことにより細やかな経営分析が可能となる。また、数年中に地方公営企業法の会計適用へ移行予定であり、より一層の経営の健全性が求められることとなる。
　今後も、引き続き効率的な管渠の更新や不明水対策を実施し効率的な経営に努める。
</t>
    <rPh sb="71" eb="73">
      <t>カイケイ</t>
    </rPh>
    <phoneticPr fontId="4"/>
  </si>
  <si>
    <t xml:space="preserve">③管渠改善率
 震災後の平成24年度に、災害復旧事業等により一時的に5.56%と高い値数となった。平成28年度は、震災復興土地区画整理事業に伴う管渠の一部完成により0.05%となった。平成29年度も、前年度に引き続き震災復興土地区画整理事業に伴う管渠の一部完成により0.03%となった。
　耐用年数を超える老朽化した管渠等については、ストックマネジメントによる年次計画に沿って更新し長寿命化に取り組んでいく予定である。
</t>
    <rPh sb="145" eb="147">
      <t>タイヨウ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</si>
</sst>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0.24</c:v>
                </c:pt>
                <c:pt idx="1">
                  <c:v>0.04</c:v>
                </c:pt>
                <c:pt idx="2" formatCode="#,##0.00;&quot;△&quot;#,##0.00">
                  <c:v>0</c:v>
                </c:pt>
                <c:pt idx="3">
                  <c:v>0.05</c:v>
                </c:pt>
                <c:pt idx="4">
                  <c:v>0.03</c:v>
                </c:pt>
              </c:numCache>
            </c:numRef>
          </c:val>
          <c:extLst>
            <c:ext xmlns:c16="http://schemas.microsoft.com/office/drawing/2014/chart" uri="{C3380CC4-5D6E-409C-BE32-E72D297353CC}">
              <c16:uniqueId val="{00000000-B068-4133-8DF6-79C2E62ABDA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0.11</c:v>
                </c:pt>
                <c:pt idx="2">
                  <c:v>0.09</c:v>
                </c:pt>
                <c:pt idx="3">
                  <c:v>0.19</c:v>
                </c:pt>
                <c:pt idx="4">
                  <c:v>0.23</c:v>
                </c:pt>
              </c:numCache>
            </c:numRef>
          </c:val>
          <c:smooth val="0"/>
          <c:extLst>
            <c:ext xmlns:c16="http://schemas.microsoft.com/office/drawing/2014/chart" uri="{C3380CC4-5D6E-409C-BE32-E72D297353CC}">
              <c16:uniqueId val="{00000001-B068-4133-8DF6-79C2E62ABDA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D58-4F8D-A0EE-6A5CBD42302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63.6</c:v>
                </c:pt>
                <c:pt idx="1">
                  <c:v>64.23</c:v>
                </c:pt>
                <c:pt idx="2">
                  <c:v>59.4</c:v>
                </c:pt>
                <c:pt idx="3">
                  <c:v>59.35</c:v>
                </c:pt>
                <c:pt idx="4">
                  <c:v>58.4</c:v>
                </c:pt>
              </c:numCache>
            </c:numRef>
          </c:val>
          <c:smooth val="0"/>
          <c:extLst>
            <c:ext xmlns:c16="http://schemas.microsoft.com/office/drawing/2014/chart" uri="{C3380CC4-5D6E-409C-BE32-E72D297353CC}">
              <c16:uniqueId val="{00000001-ED58-4F8D-A0EE-6A5CBD42302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94.91</c:v>
                </c:pt>
                <c:pt idx="1">
                  <c:v>95.4</c:v>
                </c:pt>
                <c:pt idx="2">
                  <c:v>96.88</c:v>
                </c:pt>
                <c:pt idx="3">
                  <c:v>98.05</c:v>
                </c:pt>
                <c:pt idx="4">
                  <c:v>97.79</c:v>
                </c:pt>
              </c:numCache>
            </c:numRef>
          </c:val>
          <c:extLst>
            <c:ext xmlns:c16="http://schemas.microsoft.com/office/drawing/2014/chart" uri="{C3380CC4-5D6E-409C-BE32-E72D297353CC}">
              <c16:uniqueId val="{00000000-29D8-43F1-AC85-0FFE37A4084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90.98</c:v>
                </c:pt>
                <c:pt idx="1">
                  <c:v>90.22</c:v>
                </c:pt>
                <c:pt idx="2">
                  <c:v>89.81</c:v>
                </c:pt>
                <c:pt idx="3">
                  <c:v>89.88</c:v>
                </c:pt>
                <c:pt idx="4">
                  <c:v>89.68</c:v>
                </c:pt>
              </c:numCache>
            </c:numRef>
          </c:val>
          <c:smooth val="0"/>
          <c:extLst>
            <c:ext xmlns:c16="http://schemas.microsoft.com/office/drawing/2014/chart" uri="{C3380CC4-5D6E-409C-BE32-E72D297353CC}">
              <c16:uniqueId val="{00000001-29D8-43F1-AC85-0FFE37A4084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43.85</c:v>
                </c:pt>
                <c:pt idx="1">
                  <c:v>64.63</c:v>
                </c:pt>
                <c:pt idx="2">
                  <c:v>68.209999999999994</c:v>
                </c:pt>
                <c:pt idx="3">
                  <c:v>64.900000000000006</c:v>
                </c:pt>
                <c:pt idx="4">
                  <c:v>67.22</c:v>
                </c:pt>
              </c:numCache>
            </c:numRef>
          </c:val>
          <c:extLst>
            <c:ext xmlns:c16="http://schemas.microsoft.com/office/drawing/2014/chart" uri="{C3380CC4-5D6E-409C-BE32-E72D297353CC}">
              <c16:uniqueId val="{00000000-8765-4502-B25A-E9F146215AE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65-4502-B25A-E9F146215AE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4D2-4C13-8FD7-B8D01332ECA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D2-4C13-8FD7-B8D01332ECA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0FA-449C-AA4A-1A3713E8E03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FA-449C-AA4A-1A3713E8E03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A98-42B8-9644-494AA11EB39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98-42B8-9644-494AA11EB39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0DF-4C70-AEC7-D67D46E98C8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DF-4C70-AEC7-D67D46E98C8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formatCode="#,##0.00;&quot;△&quot;#,##0.00;&quot;-&quot;">
                  <c:v>1829.04</c:v>
                </c:pt>
                <c:pt idx="3">
                  <c:v>0</c:v>
                </c:pt>
                <c:pt idx="4" formatCode="#,##0.00;&quot;△&quot;#,##0.00;&quot;-&quot;">
                  <c:v>875.96</c:v>
                </c:pt>
              </c:numCache>
            </c:numRef>
          </c:val>
          <c:extLst>
            <c:ext xmlns:c16="http://schemas.microsoft.com/office/drawing/2014/chart" uri="{C3380CC4-5D6E-409C-BE32-E72D297353CC}">
              <c16:uniqueId val="{00000000-46A3-44CB-AE06-D52E72D0B62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739.53</c:v>
                </c:pt>
                <c:pt idx="1">
                  <c:v>721.06</c:v>
                </c:pt>
                <c:pt idx="2">
                  <c:v>862.87</c:v>
                </c:pt>
                <c:pt idx="3">
                  <c:v>716.96</c:v>
                </c:pt>
                <c:pt idx="4">
                  <c:v>799.11</c:v>
                </c:pt>
              </c:numCache>
            </c:numRef>
          </c:val>
          <c:smooth val="0"/>
          <c:extLst>
            <c:ext xmlns:c16="http://schemas.microsoft.com/office/drawing/2014/chart" uri="{C3380CC4-5D6E-409C-BE32-E72D297353CC}">
              <c16:uniqueId val="{00000001-46A3-44CB-AE06-D52E72D0B62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87.29</c:v>
                </c:pt>
                <c:pt idx="1">
                  <c:v>93.97</c:v>
                </c:pt>
                <c:pt idx="2">
                  <c:v>111.82</c:v>
                </c:pt>
                <c:pt idx="3">
                  <c:v>101.91</c:v>
                </c:pt>
                <c:pt idx="4">
                  <c:v>104.49</c:v>
                </c:pt>
              </c:numCache>
            </c:numRef>
          </c:val>
          <c:extLst>
            <c:ext xmlns:c16="http://schemas.microsoft.com/office/drawing/2014/chart" uri="{C3380CC4-5D6E-409C-BE32-E72D297353CC}">
              <c16:uniqueId val="{00000000-2129-4EB7-9923-A46F8B98230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84.05</c:v>
                </c:pt>
                <c:pt idx="1">
                  <c:v>84.86</c:v>
                </c:pt>
                <c:pt idx="2">
                  <c:v>85.39</c:v>
                </c:pt>
                <c:pt idx="3">
                  <c:v>88.09</c:v>
                </c:pt>
                <c:pt idx="4">
                  <c:v>87.69</c:v>
                </c:pt>
              </c:numCache>
            </c:numRef>
          </c:val>
          <c:smooth val="0"/>
          <c:extLst>
            <c:ext xmlns:c16="http://schemas.microsoft.com/office/drawing/2014/chart" uri="{C3380CC4-5D6E-409C-BE32-E72D297353CC}">
              <c16:uniqueId val="{00000001-2129-4EB7-9923-A46F8B98230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165.69</c:v>
                </c:pt>
                <c:pt idx="1">
                  <c:v>157.94</c:v>
                </c:pt>
                <c:pt idx="2">
                  <c:v>132.87</c:v>
                </c:pt>
                <c:pt idx="3">
                  <c:v>144.32</c:v>
                </c:pt>
                <c:pt idx="4">
                  <c:v>139.88999999999999</c:v>
                </c:pt>
              </c:numCache>
            </c:numRef>
          </c:val>
          <c:extLst>
            <c:ext xmlns:c16="http://schemas.microsoft.com/office/drawing/2014/chart" uri="{C3380CC4-5D6E-409C-BE32-E72D297353CC}">
              <c16:uniqueId val="{00000000-E784-45F8-B136-2110CB07EE6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190.12</c:v>
                </c:pt>
                <c:pt idx="1">
                  <c:v>188.14</c:v>
                </c:pt>
                <c:pt idx="2">
                  <c:v>188.79</c:v>
                </c:pt>
                <c:pt idx="3">
                  <c:v>181.8</c:v>
                </c:pt>
                <c:pt idx="4">
                  <c:v>180.07</c:v>
                </c:pt>
              </c:numCache>
            </c:numRef>
          </c:val>
          <c:smooth val="0"/>
          <c:extLst>
            <c:ext xmlns:c16="http://schemas.microsoft.com/office/drawing/2014/chart" uri="{C3380CC4-5D6E-409C-BE32-E72D297353CC}">
              <c16:uniqueId val="{00000001-E784-45F8-B136-2110CB07EE6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R47"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宮城県　七ケ浜町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Cc1</v>
      </c>
      <c r="X8" s="71"/>
      <c r="Y8" s="71"/>
      <c r="Z8" s="71"/>
      <c r="AA8" s="71"/>
      <c r="AB8" s="71"/>
      <c r="AC8" s="71"/>
      <c r="AD8" s="72" t="str">
        <f>データ!$M$6</f>
        <v>非設置</v>
      </c>
      <c r="AE8" s="72"/>
      <c r="AF8" s="72"/>
      <c r="AG8" s="72"/>
      <c r="AH8" s="72"/>
      <c r="AI8" s="72"/>
      <c r="AJ8" s="72"/>
      <c r="AK8" s="3"/>
      <c r="AL8" s="66">
        <f>データ!S6</f>
        <v>18983</v>
      </c>
      <c r="AM8" s="66"/>
      <c r="AN8" s="66"/>
      <c r="AO8" s="66"/>
      <c r="AP8" s="66"/>
      <c r="AQ8" s="66"/>
      <c r="AR8" s="66"/>
      <c r="AS8" s="66"/>
      <c r="AT8" s="65">
        <f>データ!T6</f>
        <v>13.19</v>
      </c>
      <c r="AU8" s="65"/>
      <c r="AV8" s="65"/>
      <c r="AW8" s="65"/>
      <c r="AX8" s="65"/>
      <c r="AY8" s="65"/>
      <c r="AZ8" s="65"/>
      <c r="BA8" s="65"/>
      <c r="BB8" s="65">
        <f>データ!U6</f>
        <v>1439.2</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99.87</v>
      </c>
      <c r="Q10" s="65"/>
      <c r="R10" s="65"/>
      <c r="S10" s="65"/>
      <c r="T10" s="65"/>
      <c r="U10" s="65"/>
      <c r="V10" s="65"/>
      <c r="W10" s="65">
        <f>データ!Q6</f>
        <v>82.54</v>
      </c>
      <c r="X10" s="65"/>
      <c r="Y10" s="65"/>
      <c r="Z10" s="65"/>
      <c r="AA10" s="65"/>
      <c r="AB10" s="65"/>
      <c r="AC10" s="65"/>
      <c r="AD10" s="66">
        <f>データ!R6</f>
        <v>2480</v>
      </c>
      <c r="AE10" s="66"/>
      <c r="AF10" s="66"/>
      <c r="AG10" s="66"/>
      <c r="AH10" s="66"/>
      <c r="AI10" s="66"/>
      <c r="AJ10" s="66"/>
      <c r="AK10" s="2"/>
      <c r="AL10" s="66">
        <f>データ!V6</f>
        <v>18907</v>
      </c>
      <c r="AM10" s="66"/>
      <c r="AN10" s="66"/>
      <c r="AO10" s="66"/>
      <c r="AP10" s="66"/>
      <c r="AQ10" s="66"/>
      <c r="AR10" s="66"/>
      <c r="AS10" s="66"/>
      <c r="AT10" s="65">
        <f>データ!W6</f>
        <v>5.57</v>
      </c>
      <c r="AU10" s="65"/>
      <c r="AV10" s="65"/>
      <c r="AW10" s="65"/>
      <c r="AX10" s="65"/>
      <c r="AY10" s="65"/>
      <c r="AZ10" s="65"/>
      <c r="BA10" s="65"/>
      <c r="BB10" s="65">
        <f>データ!X6</f>
        <v>3394.43</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126</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57</v>
      </c>
      <c r="N86" s="25" t="s">
        <v>57</v>
      </c>
      <c r="O86" s="25" t="str">
        <f>データ!EO6</f>
        <v>【0.23】</v>
      </c>
    </row>
  </sheetData>
  <sheetProtection algorithmName="SHA-512" hashValue="EHkQ9e5uijwauX4PyA+zaEe60FhBr6aSa9ruuXLVH+ZlXI1pcTuj99JEKCYYAZDKkCaws0R+IC26g6HVSm9o4w==" saltValue="/Y6AaFKFfYTr4J+BYbiCO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44041</v>
      </c>
      <c r="D6" s="32">
        <f t="shared" si="3"/>
        <v>47</v>
      </c>
      <c r="E6" s="32">
        <f t="shared" si="3"/>
        <v>17</v>
      </c>
      <c r="F6" s="32">
        <f t="shared" si="3"/>
        <v>1</v>
      </c>
      <c r="G6" s="32">
        <f t="shared" si="3"/>
        <v>0</v>
      </c>
      <c r="H6" s="32" t="str">
        <f t="shared" si="3"/>
        <v>宮城県　七ケ浜町</v>
      </c>
      <c r="I6" s="32" t="str">
        <f t="shared" si="3"/>
        <v>法非適用</v>
      </c>
      <c r="J6" s="32" t="str">
        <f t="shared" si="3"/>
        <v>下水道事業</v>
      </c>
      <c r="K6" s="32" t="str">
        <f t="shared" si="3"/>
        <v>公共下水道</v>
      </c>
      <c r="L6" s="32" t="str">
        <f t="shared" si="3"/>
        <v>Cc1</v>
      </c>
      <c r="M6" s="32" t="str">
        <f t="shared" si="3"/>
        <v>非設置</v>
      </c>
      <c r="N6" s="33" t="str">
        <f t="shared" si="3"/>
        <v>-</v>
      </c>
      <c r="O6" s="33" t="str">
        <f t="shared" si="3"/>
        <v>該当数値なし</v>
      </c>
      <c r="P6" s="33">
        <f t="shared" si="3"/>
        <v>99.87</v>
      </c>
      <c r="Q6" s="33">
        <f t="shared" si="3"/>
        <v>82.54</v>
      </c>
      <c r="R6" s="33">
        <f t="shared" si="3"/>
        <v>2480</v>
      </c>
      <c r="S6" s="33">
        <f t="shared" si="3"/>
        <v>18983</v>
      </c>
      <c r="T6" s="33">
        <f t="shared" si="3"/>
        <v>13.19</v>
      </c>
      <c r="U6" s="33">
        <f t="shared" si="3"/>
        <v>1439.2</v>
      </c>
      <c r="V6" s="33">
        <f t="shared" si="3"/>
        <v>18907</v>
      </c>
      <c r="W6" s="33">
        <f t="shared" si="3"/>
        <v>5.57</v>
      </c>
      <c r="X6" s="33">
        <f t="shared" si="3"/>
        <v>3394.43</v>
      </c>
      <c r="Y6" s="34">
        <f>IF(Y7="",NA(),Y7)</f>
        <v>43.85</v>
      </c>
      <c r="Z6" s="34">
        <f t="shared" ref="Z6:AH6" si="4">IF(Z7="",NA(),Z7)</f>
        <v>64.63</v>
      </c>
      <c r="AA6" s="34">
        <f t="shared" si="4"/>
        <v>68.209999999999994</v>
      </c>
      <c r="AB6" s="34">
        <f t="shared" si="4"/>
        <v>64.900000000000006</v>
      </c>
      <c r="AC6" s="34">
        <f t="shared" si="4"/>
        <v>67.22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4">
        <f t="shared" si="7"/>
        <v>1829.04</v>
      </c>
      <c r="BI6" s="33">
        <f t="shared" si="7"/>
        <v>0</v>
      </c>
      <c r="BJ6" s="34">
        <f t="shared" si="7"/>
        <v>875.96</v>
      </c>
      <c r="BK6" s="34">
        <f t="shared" si="7"/>
        <v>739.53</v>
      </c>
      <c r="BL6" s="34">
        <f t="shared" si="7"/>
        <v>721.06</v>
      </c>
      <c r="BM6" s="34">
        <f t="shared" si="7"/>
        <v>862.87</v>
      </c>
      <c r="BN6" s="34">
        <f t="shared" si="7"/>
        <v>716.96</v>
      </c>
      <c r="BO6" s="34">
        <f t="shared" si="7"/>
        <v>799.11</v>
      </c>
      <c r="BP6" s="33" t="str">
        <f>IF(BP7="","",IF(BP7="-","【-】","【"&amp;SUBSTITUTE(TEXT(BP7,"#,##0.00"),"-","△")&amp;"】"))</f>
        <v>【707.33】</v>
      </c>
      <c r="BQ6" s="34">
        <f>IF(BQ7="",NA(),BQ7)</f>
        <v>87.29</v>
      </c>
      <c r="BR6" s="34">
        <f t="shared" ref="BR6:BZ6" si="8">IF(BR7="",NA(),BR7)</f>
        <v>93.97</v>
      </c>
      <c r="BS6" s="34">
        <f t="shared" si="8"/>
        <v>111.82</v>
      </c>
      <c r="BT6" s="34">
        <f t="shared" si="8"/>
        <v>101.91</v>
      </c>
      <c r="BU6" s="34">
        <f t="shared" si="8"/>
        <v>104.49</v>
      </c>
      <c r="BV6" s="34">
        <f t="shared" si="8"/>
        <v>84.05</v>
      </c>
      <c r="BW6" s="34">
        <f t="shared" si="8"/>
        <v>84.86</v>
      </c>
      <c r="BX6" s="34">
        <f t="shared" si="8"/>
        <v>85.39</v>
      </c>
      <c r="BY6" s="34">
        <f t="shared" si="8"/>
        <v>88.09</v>
      </c>
      <c r="BZ6" s="34">
        <f t="shared" si="8"/>
        <v>87.69</v>
      </c>
      <c r="CA6" s="33" t="str">
        <f>IF(CA7="","",IF(CA7="-","【-】","【"&amp;SUBSTITUTE(TEXT(CA7,"#,##0.00"),"-","△")&amp;"】"))</f>
        <v>【101.26】</v>
      </c>
      <c r="CB6" s="34">
        <f>IF(CB7="",NA(),CB7)</f>
        <v>165.69</v>
      </c>
      <c r="CC6" s="34">
        <f t="shared" ref="CC6:CK6" si="9">IF(CC7="",NA(),CC7)</f>
        <v>157.94</v>
      </c>
      <c r="CD6" s="34">
        <f t="shared" si="9"/>
        <v>132.87</v>
      </c>
      <c r="CE6" s="34">
        <f t="shared" si="9"/>
        <v>144.32</v>
      </c>
      <c r="CF6" s="34">
        <f t="shared" si="9"/>
        <v>139.88999999999999</v>
      </c>
      <c r="CG6" s="34">
        <f t="shared" si="9"/>
        <v>190.12</v>
      </c>
      <c r="CH6" s="34">
        <f t="shared" si="9"/>
        <v>188.14</v>
      </c>
      <c r="CI6" s="34">
        <f t="shared" si="9"/>
        <v>188.79</v>
      </c>
      <c r="CJ6" s="34">
        <f t="shared" si="9"/>
        <v>181.8</v>
      </c>
      <c r="CK6" s="34">
        <f t="shared" si="9"/>
        <v>180.07</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63.6</v>
      </c>
      <c r="CS6" s="34">
        <f t="shared" si="10"/>
        <v>64.23</v>
      </c>
      <c r="CT6" s="34">
        <f t="shared" si="10"/>
        <v>59.4</v>
      </c>
      <c r="CU6" s="34">
        <f t="shared" si="10"/>
        <v>59.35</v>
      </c>
      <c r="CV6" s="34">
        <f t="shared" si="10"/>
        <v>58.4</v>
      </c>
      <c r="CW6" s="33" t="str">
        <f>IF(CW7="","",IF(CW7="-","【-】","【"&amp;SUBSTITUTE(TEXT(CW7,"#,##0.00"),"-","△")&amp;"】"))</f>
        <v>【60.13】</v>
      </c>
      <c r="CX6" s="34">
        <f>IF(CX7="",NA(),CX7)</f>
        <v>94.91</v>
      </c>
      <c r="CY6" s="34">
        <f t="shared" ref="CY6:DG6" si="11">IF(CY7="",NA(),CY7)</f>
        <v>95.4</v>
      </c>
      <c r="CZ6" s="34">
        <f t="shared" si="11"/>
        <v>96.88</v>
      </c>
      <c r="DA6" s="34">
        <f t="shared" si="11"/>
        <v>98.05</v>
      </c>
      <c r="DB6" s="34">
        <f t="shared" si="11"/>
        <v>97.79</v>
      </c>
      <c r="DC6" s="34">
        <f t="shared" si="11"/>
        <v>90.98</v>
      </c>
      <c r="DD6" s="34">
        <f t="shared" si="11"/>
        <v>90.22</v>
      </c>
      <c r="DE6" s="34">
        <f t="shared" si="11"/>
        <v>89.81</v>
      </c>
      <c r="DF6" s="34">
        <f t="shared" si="11"/>
        <v>89.88</v>
      </c>
      <c r="DG6" s="34">
        <f t="shared" si="11"/>
        <v>89.68</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0.24</v>
      </c>
      <c r="EF6" s="34">
        <f t="shared" ref="EF6:EN6" si="14">IF(EF7="",NA(),EF7)</f>
        <v>0.04</v>
      </c>
      <c r="EG6" s="33">
        <f t="shared" si="14"/>
        <v>0</v>
      </c>
      <c r="EH6" s="34">
        <f t="shared" si="14"/>
        <v>0.05</v>
      </c>
      <c r="EI6" s="34">
        <f t="shared" si="14"/>
        <v>0.03</v>
      </c>
      <c r="EJ6" s="34">
        <f t="shared" si="14"/>
        <v>0.15</v>
      </c>
      <c r="EK6" s="34">
        <f t="shared" si="14"/>
        <v>0.11</v>
      </c>
      <c r="EL6" s="34">
        <f t="shared" si="14"/>
        <v>0.09</v>
      </c>
      <c r="EM6" s="34">
        <f t="shared" si="14"/>
        <v>0.19</v>
      </c>
      <c r="EN6" s="34">
        <f t="shared" si="14"/>
        <v>0.23</v>
      </c>
      <c r="EO6" s="33" t="str">
        <f>IF(EO7="","",IF(EO7="-","【-】","【"&amp;SUBSTITUTE(TEXT(EO7,"#,##0.00"),"-","△")&amp;"】"))</f>
        <v>【0.23】</v>
      </c>
    </row>
    <row r="7" spans="1:145" s="35" customFormat="1" x14ac:dyDescent="0.15">
      <c r="A7" s="27"/>
      <c r="B7" s="36">
        <v>2017</v>
      </c>
      <c r="C7" s="36">
        <v>44041</v>
      </c>
      <c r="D7" s="36">
        <v>47</v>
      </c>
      <c r="E7" s="36">
        <v>17</v>
      </c>
      <c r="F7" s="36">
        <v>1</v>
      </c>
      <c r="G7" s="36">
        <v>0</v>
      </c>
      <c r="H7" s="36" t="s">
        <v>111</v>
      </c>
      <c r="I7" s="36" t="s">
        <v>112</v>
      </c>
      <c r="J7" s="36" t="s">
        <v>113</v>
      </c>
      <c r="K7" s="36" t="s">
        <v>114</v>
      </c>
      <c r="L7" s="36" t="s">
        <v>115</v>
      </c>
      <c r="M7" s="36" t="s">
        <v>116</v>
      </c>
      <c r="N7" s="37" t="s">
        <v>117</v>
      </c>
      <c r="O7" s="37" t="s">
        <v>118</v>
      </c>
      <c r="P7" s="37">
        <v>99.87</v>
      </c>
      <c r="Q7" s="37">
        <v>82.54</v>
      </c>
      <c r="R7" s="37">
        <v>2480</v>
      </c>
      <c r="S7" s="37">
        <v>18983</v>
      </c>
      <c r="T7" s="37">
        <v>13.19</v>
      </c>
      <c r="U7" s="37">
        <v>1439.2</v>
      </c>
      <c r="V7" s="37">
        <v>18907</v>
      </c>
      <c r="W7" s="37">
        <v>5.57</v>
      </c>
      <c r="X7" s="37">
        <v>3394.43</v>
      </c>
      <c r="Y7" s="37">
        <v>43.85</v>
      </c>
      <c r="Z7" s="37">
        <v>64.63</v>
      </c>
      <c r="AA7" s="37">
        <v>68.209999999999994</v>
      </c>
      <c r="AB7" s="37">
        <v>64.900000000000006</v>
      </c>
      <c r="AC7" s="37">
        <v>67.22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1829.04</v>
      </c>
      <c r="BI7" s="37">
        <v>0</v>
      </c>
      <c r="BJ7" s="37">
        <v>875.96</v>
      </c>
      <c r="BK7" s="37">
        <v>739.53</v>
      </c>
      <c r="BL7" s="37">
        <v>721.06</v>
      </c>
      <c r="BM7" s="37">
        <v>862.87</v>
      </c>
      <c r="BN7" s="37">
        <v>716.96</v>
      </c>
      <c r="BO7" s="37">
        <v>799.11</v>
      </c>
      <c r="BP7" s="37">
        <v>707.33</v>
      </c>
      <c r="BQ7" s="37">
        <v>87.29</v>
      </c>
      <c r="BR7" s="37">
        <v>93.97</v>
      </c>
      <c r="BS7" s="37">
        <v>111.82</v>
      </c>
      <c r="BT7" s="37">
        <v>101.91</v>
      </c>
      <c r="BU7" s="37">
        <v>104.49</v>
      </c>
      <c r="BV7" s="37">
        <v>84.05</v>
      </c>
      <c r="BW7" s="37">
        <v>84.86</v>
      </c>
      <c r="BX7" s="37">
        <v>85.39</v>
      </c>
      <c r="BY7" s="37">
        <v>88.09</v>
      </c>
      <c r="BZ7" s="37">
        <v>87.69</v>
      </c>
      <c r="CA7" s="37">
        <v>101.26</v>
      </c>
      <c r="CB7" s="37">
        <v>165.69</v>
      </c>
      <c r="CC7" s="37">
        <v>157.94</v>
      </c>
      <c r="CD7" s="37">
        <v>132.87</v>
      </c>
      <c r="CE7" s="37">
        <v>144.32</v>
      </c>
      <c r="CF7" s="37">
        <v>139.88999999999999</v>
      </c>
      <c r="CG7" s="37">
        <v>190.12</v>
      </c>
      <c r="CH7" s="37">
        <v>188.14</v>
      </c>
      <c r="CI7" s="37">
        <v>188.79</v>
      </c>
      <c r="CJ7" s="37">
        <v>181.8</v>
      </c>
      <c r="CK7" s="37">
        <v>180.07</v>
      </c>
      <c r="CL7" s="37">
        <v>136.38999999999999</v>
      </c>
      <c r="CM7" s="37" t="s">
        <v>117</v>
      </c>
      <c r="CN7" s="37" t="s">
        <v>117</v>
      </c>
      <c r="CO7" s="37" t="s">
        <v>117</v>
      </c>
      <c r="CP7" s="37" t="s">
        <v>117</v>
      </c>
      <c r="CQ7" s="37" t="s">
        <v>117</v>
      </c>
      <c r="CR7" s="37">
        <v>63.6</v>
      </c>
      <c r="CS7" s="37">
        <v>64.23</v>
      </c>
      <c r="CT7" s="37">
        <v>59.4</v>
      </c>
      <c r="CU7" s="37">
        <v>59.35</v>
      </c>
      <c r="CV7" s="37">
        <v>58.4</v>
      </c>
      <c r="CW7" s="37">
        <v>60.13</v>
      </c>
      <c r="CX7" s="37">
        <v>94.91</v>
      </c>
      <c r="CY7" s="37">
        <v>95.4</v>
      </c>
      <c r="CZ7" s="37">
        <v>96.88</v>
      </c>
      <c r="DA7" s="37">
        <v>98.05</v>
      </c>
      <c r="DB7" s="37">
        <v>97.79</v>
      </c>
      <c r="DC7" s="37">
        <v>90.98</v>
      </c>
      <c r="DD7" s="37">
        <v>90.22</v>
      </c>
      <c r="DE7" s="37">
        <v>89.81</v>
      </c>
      <c r="DF7" s="37">
        <v>89.88</v>
      </c>
      <c r="DG7" s="37">
        <v>89.68</v>
      </c>
      <c r="DH7" s="37">
        <v>95.06</v>
      </c>
      <c r="DI7" s="37"/>
      <c r="DJ7" s="37"/>
      <c r="DK7" s="37"/>
      <c r="DL7" s="37"/>
      <c r="DM7" s="37"/>
      <c r="DN7" s="37"/>
      <c r="DO7" s="37"/>
      <c r="DP7" s="37"/>
      <c r="DQ7" s="37"/>
      <c r="DR7" s="37"/>
      <c r="DS7" s="37"/>
      <c r="DT7" s="37"/>
      <c r="DU7" s="37"/>
      <c r="DV7" s="37"/>
      <c r="DW7" s="37"/>
      <c r="DX7" s="37"/>
      <c r="DY7" s="37"/>
      <c r="DZ7" s="37"/>
      <c r="EA7" s="37"/>
      <c r="EB7" s="37"/>
      <c r="EC7" s="37"/>
      <c r="ED7" s="37"/>
      <c r="EE7" s="37">
        <v>0.24</v>
      </c>
      <c r="EF7" s="37">
        <v>0.04</v>
      </c>
      <c r="EG7" s="37">
        <v>0</v>
      </c>
      <c r="EH7" s="37">
        <v>0.05</v>
      </c>
      <c r="EI7" s="37">
        <v>0.03</v>
      </c>
      <c r="EJ7" s="37">
        <v>0.15</v>
      </c>
      <c r="EK7" s="37">
        <v>0.11</v>
      </c>
      <c r="EL7" s="37">
        <v>0.09</v>
      </c>
      <c r="EM7" s="37">
        <v>0.19</v>
      </c>
      <c r="EN7" s="37">
        <v>0.23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fsas</cp:lastModifiedBy>
  <cp:lastPrinted>2019-01-25T08:27:16Z</cp:lastPrinted>
  <dcterms:created xsi:type="dcterms:W3CDTF">2018-12-03T08:59:33Z</dcterms:created>
  <dcterms:modified xsi:type="dcterms:W3CDTF">2019-02-06T00:06:12Z</dcterms:modified>
  <cp:category/>
</cp:coreProperties>
</file>