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010774\Desktop\【依頼（2_1〆）】公営企業に係る経営比較分析表の分析等\"/>
    </mc:Choice>
  </mc:AlternateContent>
  <workbookProtection workbookAlgorithmName="SHA-512" workbookHashValue="6VKatXQ33wCpzRx71jtu3BuiBeVPDOyI9n/FjAtrN33LDtZESmwZ/9nPLpN1Z8JYF68a9kQtkjkr0E6j1qYG3w==" workbookSaltValue="9xLYWrpJsvBRR5ImTD64B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<sst xmlns="http://schemas.openxmlformats.org/spreadsheetml/2006/main" count="232" uniqueCount="120">
  <si>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</si>
  <si>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</si>
  <si>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</si>
  <si>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</si>
  <si>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</si>
  <si>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</si>
  <si>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</si>
  <si>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</si>
  <si>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</si>
  <si>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</si>
  <si>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</si>
  <si>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</si>
  <si>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</si>
  <si>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</si>
  <si>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</si>
  <si>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</si>
  <si>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</si>
  <si>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</si>
  <si>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</si>
  <si>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</si>
  <si>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</si>
  <si>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</si>
  <si>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</si>
  <si>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</si>
  <si>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</si>
  <si>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</si>
  <si>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</si>
  <si>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</si>
  <si>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</si>
  <si>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</si>
  <si>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</si>
  <si>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</si>
  <si>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</si>
  <si>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</si>
  <si>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</si>
  <si>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</si>
  <si>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</si>
  <si>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</si>
  <si>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</si>
  <si>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</si>
  <si>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</si>
  <si>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</si>
  <si>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</si>
  <si>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</si>
  <si>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</si>
  <si>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</si>
  <si>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</si>
  <si>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</si>
  <si>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</si>
  <si>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</si>
  <si>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</si>
  <si>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</si>
  <si>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</si>
  <si>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</si>
  <si>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</si>
  <si>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</si>
  <si>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</si>
  <si>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</si>
  <si>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</si>
  <si>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</si>
  <si>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</si>
  <si>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</si>
  <si>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</si>
  <si>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</si>
  <si>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</si>
  <si>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</si>
  <si>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</si>
  <si>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</si>
  <si>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</si>
  <si>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</si>
  <si>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</si>
  <si>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</si>
  <si>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</si>
  <si>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</si>
  <si>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</si>
  <si>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</si>
  <si>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</si>
  <si>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</si>
  <si>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</si>
  <si>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</si>
  <si>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</si>
  <si>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</si>
  <si>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</si>
  <si>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</si>
  <si>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</si>
  <si>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</si>
  <si>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</si>
  <si>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</si>
  <si>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</si>
  <si>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</si>
  <si>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</si>
  <si>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</si>
  <si>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</si>
  <si>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</si>
  <si>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</si>
  <si>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</si>
  <si>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</si>
  <si>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</si>
  <si>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</si>
  <si>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</si>
  <si>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</si>
  <si>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</si>
  <si>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</si>
  <si>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</si>
  <si>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</si>
  <si>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丸森町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</si>
  <si>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</si>
  <si>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</si>
  <si>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</si>
  <si>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</si>
  <si>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</si>
  <si>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</si>
  <si>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</si>
  <si>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</si>
  <si>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</si>
  <si>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</si>
  <si>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</si>
  <si>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水道事業経営は概ね安定していると考えられるが、今後、施設の老朽化に伴う更新事業が増加することを踏まえると、更新に係る費用と経営状況を把握しながら、経営戦略に基づき計画的な施設の更新を行う必要がある。
</t>
    <rPh sb="1" eb="3">
      <t>スイドウ</t>
    </rPh>
    <rPh sb="3" eb="5">
      <t>ジギョウ</t>
    </rPh>
    <rPh sb="5" eb="7">
      <t>ケイエイ</t>
    </rPh>
    <rPh sb="8" eb="9">
      <t>オオム</t>
    </rPh>
    <rPh sb="10" eb="12">
      <t>アンテイ</t>
    </rPh>
    <rPh sb="17" eb="18">
      <t>カンガ</t>
    </rPh>
    <rPh sb="24" eb="26">
      <t>コンゴ</t>
    </rPh>
    <rPh sb="27" eb="29">
      <t>シセツ</t>
    </rPh>
    <rPh sb="30" eb="33">
      <t>ロウキュウカ</t>
    </rPh>
    <rPh sb="34" eb="35">
      <t>トモナ</t>
    </rPh>
    <rPh sb="36" eb="38">
      <t>コウシン</t>
    </rPh>
    <rPh sb="38" eb="40">
      <t>ジギョウ</t>
    </rPh>
    <rPh sb="41" eb="43">
      <t>ゾウカ</t>
    </rPh>
    <rPh sb="48" eb="49">
      <t>フ</t>
    </rPh>
    <rPh sb="54" eb="56">
      <t>コウシン</t>
    </rPh>
    <rPh sb="57" eb="58">
      <t>カカ</t>
    </rPh>
    <rPh sb="59" eb="61">
      <t>ヒヨウ</t>
    </rPh>
    <rPh sb="62" eb="64">
      <t>ケイエイ</t>
    </rPh>
    <rPh sb="64" eb="66">
      <t>ジョウキョウ</t>
    </rPh>
    <rPh sb="67" eb="69">
      <t>ハアク</t>
    </rPh>
    <rPh sb="74" eb="76">
      <t>ケイエイ</t>
    </rPh>
    <rPh sb="76" eb="78">
      <t>センリャク</t>
    </rPh>
    <rPh sb="79" eb="80">
      <t>モト</t>
    </rPh>
    <rPh sb="82" eb="85">
      <t>ケイカクテキ</t>
    </rPh>
    <rPh sb="86" eb="88">
      <t>シセツ</t>
    </rPh>
    <rPh sb="89" eb="91">
      <t>コウシン</t>
    </rPh>
    <rPh sb="92" eb="93">
      <t>オコナ</t>
    </rPh>
    <rPh sb="94" eb="96">
      <t>ヒツヨウ</t>
    </rPh>
    <phoneticPr fontId="7"/>
  </si>
  <si>
    <t xml:space="preserve">①　継続的に100%を上回る黒字経営が続いてるが、給水人口の減少や節水型社会への移行により水道料金収入の減少が見込まれるため、経費節減や財源確保に努める。
②　累積欠損金はこれまで発生していない。
③　毎年度100%を上回っており、支払い能力は備えている。平成26年度からは会計基準の見直しにより減少している。
④　同規模事業体平均より企業債残高割合は多いが、償還が進み比率は減少している。施設更新及び老朽管更新による起債である。
⑤　平成24年度からは100%を上回っており、給水に係る費用は給水収益でまかなえている。
⑥　有収水量1㎥あたりの給水原価は、同規模事業体に比べ高い水準であるが、⑤で100%以上であるため、経営は安定している。
⑦　施設利用率は同規模事業体平均に比べ下回っており、今後施設の見直し、ダウンサイジング等の検討が必要となる。
⑧　有収率は毎年度90%を超えており、同規模事業体平均を上回っている。
　以上の事から、おおむね健全で、効率の良い経営であると考えられる。
　現在、基本料金等の改定は考えていないが、収入増の対策として、未納額の解消に力を入れていく。
</t>
    <rPh sb="2" eb="5">
      <t>ケイゾクテキ</t>
    </rPh>
    <rPh sb="11" eb="13">
      <t>ウワマワ</t>
    </rPh>
    <rPh sb="14" eb="16">
      <t>クロジ</t>
    </rPh>
    <rPh sb="16" eb="18">
      <t>ケイエイ</t>
    </rPh>
    <rPh sb="19" eb="20">
      <t>ツヅ</t>
    </rPh>
    <rPh sb="80" eb="82">
      <t>ルイセキ</t>
    </rPh>
    <rPh sb="82" eb="85">
      <t>ケッソンキン</t>
    </rPh>
    <rPh sb="90" eb="92">
      <t>ハッセイ</t>
    </rPh>
    <rPh sb="101" eb="104">
      <t>マイネンド</t>
    </rPh>
    <rPh sb="109" eb="111">
      <t>ウワマワ</t>
    </rPh>
    <rPh sb="116" eb="118">
      <t>シハラ</t>
    </rPh>
    <rPh sb="119" eb="121">
      <t>ノウリョク</t>
    </rPh>
    <rPh sb="122" eb="123">
      <t>ソナ</t>
    </rPh>
    <rPh sb="128" eb="130">
      <t>ヘイセイ</t>
    </rPh>
    <rPh sb="132" eb="134">
      <t>ネンド</t>
    </rPh>
    <rPh sb="137" eb="139">
      <t>カイケイ</t>
    </rPh>
    <rPh sb="139" eb="141">
      <t>キジュン</t>
    </rPh>
    <rPh sb="142" eb="144">
      <t>ミナオ</t>
    </rPh>
    <rPh sb="148" eb="150">
      <t>ゲンショウ</t>
    </rPh>
    <rPh sb="158" eb="161">
      <t>ドウキボ</t>
    </rPh>
    <rPh sb="161" eb="164">
      <t>ジギョウタイ</t>
    </rPh>
    <rPh sb="164" eb="166">
      <t>ヘイキン</t>
    </rPh>
    <rPh sb="168" eb="170">
      <t>キギョウ</t>
    </rPh>
    <rPh sb="170" eb="171">
      <t>サイ</t>
    </rPh>
    <rPh sb="171" eb="173">
      <t>ザンダカ</t>
    </rPh>
    <rPh sb="173" eb="175">
      <t>ワリアイ</t>
    </rPh>
    <rPh sb="176" eb="177">
      <t>オオ</t>
    </rPh>
    <rPh sb="180" eb="182">
      <t>ショウカン</t>
    </rPh>
    <rPh sb="183" eb="184">
      <t>スス</t>
    </rPh>
    <rPh sb="185" eb="187">
      <t>ヒリツ</t>
    </rPh>
    <rPh sb="188" eb="190">
      <t>ゲンショウ</t>
    </rPh>
    <rPh sb="195" eb="197">
      <t>シセツ</t>
    </rPh>
    <rPh sb="197" eb="199">
      <t>コウシン</t>
    </rPh>
    <rPh sb="199" eb="200">
      <t>オヨ</t>
    </rPh>
    <rPh sb="201" eb="203">
      <t>ロウキュウ</t>
    </rPh>
    <rPh sb="203" eb="204">
      <t>カン</t>
    </rPh>
    <rPh sb="204" eb="206">
      <t>コウシン</t>
    </rPh>
    <rPh sb="209" eb="211">
      <t>キサイ</t>
    </rPh>
    <rPh sb="218" eb="220">
      <t>ヘイセイ</t>
    </rPh>
    <rPh sb="222" eb="224">
      <t>ネンド</t>
    </rPh>
    <rPh sb="232" eb="234">
      <t>ウワマワ</t>
    </rPh>
    <rPh sb="239" eb="241">
      <t>キュウスイ</t>
    </rPh>
    <rPh sb="242" eb="243">
      <t>カカ</t>
    </rPh>
    <rPh sb="244" eb="246">
      <t>ヒヨウ</t>
    </rPh>
    <rPh sb="247" eb="249">
      <t>キュウスイ</t>
    </rPh>
    <rPh sb="249" eb="251">
      <t>シュウエキ</t>
    </rPh>
    <rPh sb="263" eb="265">
      <t>ユウシュウ</t>
    </rPh>
    <rPh sb="265" eb="267">
      <t>スイリョウ</t>
    </rPh>
    <rPh sb="273" eb="275">
      <t>キュウスイ</t>
    </rPh>
    <rPh sb="275" eb="277">
      <t>ゲンカ</t>
    </rPh>
    <rPh sb="279" eb="282">
      <t>ドウキボ</t>
    </rPh>
    <rPh sb="282" eb="285">
      <t>ジギョウタイ</t>
    </rPh>
    <rPh sb="286" eb="287">
      <t>クラ</t>
    </rPh>
    <rPh sb="288" eb="289">
      <t>タカ</t>
    </rPh>
    <rPh sb="290" eb="292">
      <t>スイジュン</t>
    </rPh>
    <rPh sb="303" eb="305">
      <t>イジョウ</t>
    </rPh>
    <rPh sb="311" eb="313">
      <t>ケイエイ</t>
    </rPh>
    <rPh sb="314" eb="316">
      <t>アンテイ</t>
    </rPh>
    <rPh sb="324" eb="326">
      <t>シセツ</t>
    </rPh>
    <rPh sb="326" eb="329">
      <t>リヨウリツ</t>
    </rPh>
    <rPh sb="330" eb="333">
      <t>ドウキボ</t>
    </rPh>
    <rPh sb="333" eb="336">
      <t>ジギョウタイ</t>
    </rPh>
    <rPh sb="336" eb="338">
      <t>ヘイキン</t>
    </rPh>
    <rPh sb="339" eb="340">
      <t>クラ</t>
    </rPh>
    <rPh sb="341" eb="343">
      <t>シタマワ</t>
    </rPh>
    <rPh sb="348" eb="350">
      <t>コンゴ</t>
    </rPh>
    <rPh sb="350" eb="352">
      <t>シセツ</t>
    </rPh>
    <rPh sb="353" eb="355">
      <t>ミナオ</t>
    </rPh>
    <rPh sb="367" eb="369">
      <t>ケントウ</t>
    </rPh>
    <rPh sb="370" eb="372">
      <t>ヒツヨウ</t>
    </rPh>
    <rPh sb="379" eb="381">
      <t>ユウシュウ</t>
    </rPh>
    <rPh sb="381" eb="382">
      <t>リツ</t>
    </rPh>
    <rPh sb="383" eb="386">
      <t>マイネンド</t>
    </rPh>
    <rPh sb="390" eb="391">
      <t>コ</t>
    </rPh>
    <rPh sb="396" eb="399">
      <t>ドウキボ</t>
    </rPh>
    <rPh sb="399" eb="402">
      <t>ジギョウタイ</t>
    </rPh>
    <rPh sb="402" eb="404">
      <t>ヘイキン</t>
    </rPh>
    <rPh sb="405" eb="407">
      <t>ウワマワ</t>
    </rPh>
    <rPh sb="416" eb="418">
      <t>イジョウ</t>
    </rPh>
    <rPh sb="419" eb="420">
      <t>コト</t>
    </rPh>
    <rPh sb="427" eb="429">
      <t>ケンゼン</t>
    </rPh>
    <rPh sb="431" eb="433">
      <t>コウリツ</t>
    </rPh>
    <rPh sb="434" eb="435">
      <t>ヨ</t>
    </rPh>
    <rPh sb="436" eb="438">
      <t>ケイエイ</t>
    </rPh>
    <rPh sb="442" eb="443">
      <t>カンガ</t>
    </rPh>
    <rPh sb="451" eb="453">
      <t>ゲンザイ</t>
    </rPh>
    <rPh sb="454" eb="456">
      <t>キホン</t>
    </rPh>
    <rPh sb="456" eb="458">
      <t>リョウキン</t>
    </rPh>
    <rPh sb="458" eb="459">
      <t>トウ</t>
    </rPh>
    <rPh sb="460" eb="462">
      <t>カイテイ</t>
    </rPh>
    <rPh sb="463" eb="464">
      <t>カンガ</t>
    </rPh>
    <rPh sb="471" eb="474">
      <t>シュウニュウゾウ</t>
    </rPh>
    <rPh sb="475" eb="477">
      <t>タイサク</t>
    </rPh>
    <rPh sb="481" eb="483">
      <t>ミノウ</t>
    </rPh>
    <rPh sb="483" eb="484">
      <t>ガク</t>
    </rPh>
    <rPh sb="485" eb="487">
      <t>カイショウ</t>
    </rPh>
    <rPh sb="488" eb="489">
      <t>チカラ</t>
    </rPh>
    <rPh sb="490" eb="491">
      <t>イ</t>
    </rPh>
    <phoneticPr fontId="7"/>
  </si>
  <si>
    <t>　平成11年度から平成14年度に実施した石綿セメント管更新事業により、ほとんどの石綿管は布設替えを終えている。
　その他管種についても、計画的に更新しているため管路経年化率は低い。今後も緊急性や重要度の高いものから計画的に更新を行いたい。</t>
    <rPh sb="1" eb="3">
      <t>ヘイセイ</t>
    </rPh>
    <rPh sb="5" eb="7">
      <t>ネンド</t>
    </rPh>
    <rPh sb="9" eb="11">
      <t>ヘイセイ</t>
    </rPh>
    <rPh sb="13" eb="15">
      <t>ネンド</t>
    </rPh>
    <rPh sb="16" eb="18">
      <t>ジッシ</t>
    </rPh>
    <rPh sb="20" eb="22">
      <t>セキメン</t>
    </rPh>
    <rPh sb="26" eb="27">
      <t>カン</t>
    </rPh>
    <rPh sb="27" eb="29">
      <t>コウシン</t>
    </rPh>
    <rPh sb="29" eb="31">
      <t>ジギョウ</t>
    </rPh>
    <rPh sb="40" eb="42">
      <t>セキメン</t>
    </rPh>
    <rPh sb="42" eb="43">
      <t>カン</t>
    </rPh>
    <rPh sb="44" eb="46">
      <t>フセツ</t>
    </rPh>
    <rPh sb="46" eb="47">
      <t>ガ</t>
    </rPh>
    <rPh sb="49" eb="50">
      <t>オ</t>
    </rPh>
    <rPh sb="59" eb="60">
      <t>タ</t>
    </rPh>
    <rPh sb="60" eb="62">
      <t>カンシュ</t>
    </rPh>
    <rPh sb="68" eb="71">
      <t>ケイカクテキ</t>
    </rPh>
    <rPh sb="72" eb="74">
      <t>コウシン</t>
    </rPh>
    <rPh sb="80" eb="82">
      <t>カンロ</t>
    </rPh>
    <rPh sb="82" eb="85">
      <t>ケイネンカ</t>
    </rPh>
    <rPh sb="85" eb="86">
      <t>リツ</t>
    </rPh>
    <rPh sb="87" eb="88">
      <t>ヒク</t>
    </rPh>
    <rPh sb="90" eb="92">
      <t>コンゴ</t>
    </rPh>
    <rPh sb="93" eb="96">
      <t>キンキュウセイ</t>
    </rPh>
    <rPh sb="97" eb="100">
      <t>ジュウヨウド</t>
    </rPh>
    <rPh sb="101" eb="102">
      <t>タカ</t>
    </rPh>
    <rPh sb="107" eb="110">
      <t>ケイカクテキ</t>
    </rPh>
    <rPh sb="111" eb="113">
      <t>コウシン</t>
    </rPh>
    <rPh sb="114" eb="115">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</si>
</sst>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1.68</c:v>
                </c:pt>
                <c:pt idx="1">
                  <c:v>0.02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45A-4F23-870A-9A27C17F9DE7}"/>
            </c:ext>
          </c:extLst>
        </c:ser>
        <c:dLbls>
          <c:showLegendKey val="0"/>
          <c:showVal val="0"/>
          <c:showCatName val="0"/>
          <c:showSerName val="0"/>
          <c:showPercent val="0"/>
          <c:showBubbleSize val="0"/>
        </c:dLbls>
        <c:gapWidth val="150"/>
        <c:axId val="128968808"/>
        <c:axId val="12896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245A-4F23-870A-9A27C17F9DE7}"/>
            </c:ext>
          </c:extLst>
        </c:ser>
        <c:dLbls>
          <c:showLegendKey val="0"/>
          <c:showVal val="0"/>
          <c:showCatName val="0"/>
          <c:showSerName val="0"/>
          <c:showPercent val="0"/>
          <c:showBubbleSize val="0"/>
        </c:dLbls>
        <c:marker val="1"/>
        <c:smooth val="0"/>
        <c:axId val="128968808"/>
        <c:axId val="128969200"/>
      </c:lineChart>
      <c:dateAx>
        <c:axId val="128968808"/>
        <c:scaling>
          <c:orientation val="minMax"/>
        </c:scaling>
        <c:delete val="1"/>
        <c:axPos val="b"/>
        <c:numFmt formatCode="ge" sourceLinked="1"/>
        <c:majorTickMark val="none"/>
        <c:minorTickMark val="none"/>
        <c:tickLblPos val="none"/>
        <c:crossAx val="128969200"/>
        <c:crosses val="autoZero"/>
        <c:auto val="1"/>
        <c:lblOffset val="100"/>
        <c:baseTimeUnit val="years"/>
      </c:dateAx>
      <c:valAx>
        <c:axId val="12896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6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47.1</c:v>
                </c:pt>
                <c:pt idx="1">
                  <c:v>46.32</c:v>
                </c:pt>
                <c:pt idx="2">
                  <c:v>46.34</c:v>
                </c:pt>
                <c:pt idx="3">
                  <c:v>46.4</c:v>
                </c:pt>
                <c:pt idx="4">
                  <c:v>44.94</c:v>
                </c:pt>
              </c:numCache>
            </c:numRef>
          </c:val>
          <c:extLst xmlns:c16r2="http://schemas.microsoft.com/office/drawing/2015/06/chart">
            <c:ext xmlns:c16="http://schemas.microsoft.com/office/drawing/2014/chart" uri="{C3380CC4-5D6E-409C-BE32-E72D297353CC}">
              <c16:uniqueId val="{00000000-D692-427B-9D0D-F44D400C6752}"/>
            </c:ext>
          </c:extLst>
        </c:ser>
        <c:dLbls>
          <c:showLegendKey val="0"/>
          <c:showVal val="0"/>
          <c:showCatName val="0"/>
          <c:showSerName val="0"/>
          <c:showPercent val="0"/>
          <c:showBubbleSize val="0"/>
        </c:dLbls>
        <c:gapWidth val="150"/>
        <c:axId val="198515688"/>
        <c:axId val="19851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D692-427B-9D0D-F44D400C6752}"/>
            </c:ext>
          </c:extLst>
        </c:ser>
        <c:dLbls>
          <c:showLegendKey val="0"/>
          <c:showVal val="0"/>
          <c:showCatName val="0"/>
          <c:showSerName val="0"/>
          <c:showPercent val="0"/>
          <c:showBubbleSize val="0"/>
        </c:dLbls>
        <c:marker val="1"/>
        <c:smooth val="0"/>
        <c:axId val="198515688"/>
        <c:axId val="198516080"/>
      </c:lineChart>
      <c:dateAx>
        <c:axId val="198515688"/>
        <c:scaling>
          <c:orientation val="minMax"/>
        </c:scaling>
        <c:delete val="1"/>
        <c:axPos val="b"/>
        <c:numFmt formatCode="ge" sourceLinked="1"/>
        <c:majorTickMark val="none"/>
        <c:minorTickMark val="none"/>
        <c:tickLblPos val="none"/>
        <c:crossAx val="198516080"/>
        <c:crosses val="autoZero"/>
        <c:auto val="1"/>
        <c:lblOffset val="100"/>
        <c:baseTimeUnit val="years"/>
      </c:dateAx>
      <c:valAx>
        <c:axId val="19851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1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91.16</c:v>
                </c:pt>
                <c:pt idx="1">
                  <c:v>91.18</c:v>
                </c:pt>
                <c:pt idx="2">
                  <c:v>91.35</c:v>
                </c:pt>
                <c:pt idx="3">
                  <c:v>91.04</c:v>
                </c:pt>
                <c:pt idx="4">
                  <c:v>91.13</c:v>
                </c:pt>
              </c:numCache>
            </c:numRef>
          </c:val>
          <c:extLst xmlns:c16r2="http://schemas.microsoft.com/office/drawing/2015/06/chart">
            <c:ext xmlns:c16="http://schemas.microsoft.com/office/drawing/2014/chart" uri="{C3380CC4-5D6E-409C-BE32-E72D297353CC}">
              <c16:uniqueId val="{00000000-51B3-4298-924D-601B290EC0BA}"/>
            </c:ext>
          </c:extLst>
        </c:ser>
        <c:dLbls>
          <c:showLegendKey val="0"/>
          <c:showVal val="0"/>
          <c:showCatName val="0"/>
          <c:showSerName val="0"/>
          <c:showPercent val="0"/>
          <c:showBubbleSize val="0"/>
        </c:dLbls>
        <c:gapWidth val="150"/>
        <c:axId val="198517256"/>
        <c:axId val="19851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51B3-4298-924D-601B290EC0BA}"/>
            </c:ext>
          </c:extLst>
        </c:ser>
        <c:dLbls>
          <c:showLegendKey val="0"/>
          <c:showVal val="0"/>
          <c:showCatName val="0"/>
          <c:showSerName val="0"/>
          <c:showPercent val="0"/>
          <c:showBubbleSize val="0"/>
        </c:dLbls>
        <c:marker val="1"/>
        <c:smooth val="0"/>
        <c:axId val="198517256"/>
        <c:axId val="198517648"/>
      </c:lineChart>
      <c:dateAx>
        <c:axId val="198517256"/>
        <c:scaling>
          <c:orientation val="minMax"/>
        </c:scaling>
        <c:delete val="1"/>
        <c:axPos val="b"/>
        <c:numFmt formatCode="ge" sourceLinked="1"/>
        <c:majorTickMark val="none"/>
        <c:minorTickMark val="none"/>
        <c:tickLblPos val="none"/>
        <c:crossAx val="198517648"/>
        <c:crosses val="autoZero"/>
        <c:auto val="1"/>
        <c:lblOffset val="100"/>
        <c:baseTimeUnit val="years"/>
      </c:dateAx>
      <c:valAx>
        <c:axId val="19851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1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117.54</c:v>
                </c:pt>
                <c:pt idx="1">
                  <c:v>116.19</c:v>
                </c:pt>
                <c:pt idx="2">
                  <c:v>121.42</c:v>
                </c:pt>
                <c:pt idx="3">
                  <c:v>115.86</c:v>
                </c:pt>
                <c:pt idx="4">
                  <c:v>115.65</c:v>
                </c:pt>
              </c:numCache>
            </c:numRef>
          </c:val>
          <c:extLst xmlns:c16r2="http://schemas.microsoft.com/office/drawing/2015/06/chart">
            <c:ext xmlns:c16="http://schemas.microsoft.com/office/drawing/2014/chart" uri="{C3380CC4-5D6E-409C-BE32-E72D297353CC}">
              <c16:uniqueId val="{00000000-4F09-4680-8F70-308CC6CFACFC}"/>
            </c:ext>
          </c:extLst>
        </c:ser>
        <c:dLbls>
          <c:showLegendKey val="0"/>
          <c:showVal val="0"/>
          <c:showCatName val="0"/>
          <c:showSerName val="0"/>
          <c:showPercent val="0"/>
          <c:showBubbleSize val="0"/>
        </c:dLbls>
        <c:gapWidth val="150"/>
        <c:axId val="198295272"/>
        <c:axId val="19829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4F09-4680-8F70-308CC6CFACFC}"/>
            </c:ext>
          </c:extLst>
        </c:ser>
        <c:dLbls>
          <c:showLegendKey val="0"/>
          <c:showVal val="0"/>
          <c:showCatName val="0"/>
          <c:showSerName val="0"/>
          <c:showPercent val="0"/>
          <c:showBubbleSize val="0"/>
        </c:dLbls>
        <c:marker val="1"/>
        <c:smooth val="0"/>
        <c:axId val="198295272"/>
        <c:axId val="198295664"/>
      </c:lineChart>
      <c:dateAx>
        <c:axId val="198295272"/>
        <c:scaling>
          <c:orientation val="minMax"/>
        </c:scaling>
        <c:delete val="1"/>
        <c:axPos val="b"/>
        <c:numFmt formatCode="ge" sourceLinked="1"/>
        <c:majorTickMark val="none"/>
        <c:minorTickMark val="none"/>
        <c:tickLblPos val="none"/>
        <c:crossAx val="198295664"/>
        <c:crosses val="autoZero"/>
        <c:auto val="1"/>
        <c:lblOffset val="100"/>
        <c:baseTimeUnit val="years"/>
      </c:dateAx>
      <c:valAx>
        <c:axId val="198295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29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36.21</c:v>
                </c:pt>
                <c:pt idx="1">
                  <c:v>44.15</c:v>
                </c:pt>
                <c:pt idx="2">
                  <c:v>46.41</c:v>
                </c:pt>
                <c:pt idx="3">
                  <c:v>46.92</c:v>
                </c:pt>
                <c:pt idx="4">
                  <c:v>46.92</c:v>
                </c:pt>
              </c:numCache>
            </c:numRef>
          </c:val>
          <c:extLst xmlns:c16r2="http://schemas.microsoft.com/office/drawing/2015/06/chart">
            <c:ext xmlns:c16="http://schemas.microsoft.com/office/drawing/2014/chart" uri="{C3380CC4-5D6E-409C-BE32-E72D297353CC}">
              <c16:uniqueId val="{00000000-05DB-40F0-990F-80FB598FACBA}"/>
            </c:ext>
          </c:extLst>
        </c:ser>
        <c:dLbls>
          <c:showLegendKey val="0"/>
          <c:showVal val="0"/>
          <c:showCatName val="0"/>
          <c:showSerName val="0"/>
          <c:showPercent val="0"/>
          <c:showBubbleSize val="0"/>
        </c:dLbls>
        <c:gapWidth val="150"/>
        <c:axId val="198296840"/>
        <c:axId val="19829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05DB-40F0-990F-80FB598FACBA}"/>
            </c:ext>
          </c:extLst>
        </c:ser>
        <c:dLbls>
          <c:showLegendKey val="0"/>
          <c:showVal val="0"/>
          <c:showCatName val="0"/>
          <c:showSerName val="0"/>
          <c:showPercent val="0"/>
          <c:showBubbleSize val="0"/>
        </c:dLbls>
        <c:marker val="1"/>
        <c:smooth val="0"/>
        <c:axId val="198296840"/>
        <c:axId val="198297232"/>
      </c:lineChart>
      <c:dateAx>
        <c:axId val="198296840"/>
        <c:scaling>
          <c:orientation val="minMax"/>
        </c:scaling>
        <c:delete val="1"/>
        <c:axPos val="b"/>
        <c:numFmt formatCode="ge" sourceLinked="1"/>
        <c:majorTickMark val="none"/>
        <c:minorTickMark val="none"/>
        <c:tickLblPos val="none"/>
        <c:crossAx val="198297232"/>
        <c:crosses val="autoZero"/>
        <c:auto val="1"/>
        <c:lblOffset val="100"/>
        <c:baseTimeUnit val="years"/>
      </c:dateAx>
      <c:valAx>
        <c:axId val="19829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9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1.24</c:v>
                </c:pt>
                <c:pt idx="3" formatCode="#,##0.00;&quot;△&quot;#,##0.00;&quot;-&quot;">
                  <c:v>1.22</c:v>
                </c:pt>
                <c:pt idx="4" formatCode="#,##0.00;&quot;△&quot;#,##0.00;&quot;-&quot;">
                  <c:v>1.1399999999999999</c:v>
                </c:pt>
              </c:numCache>
            </c:numRef>
          </c:val>
          <c:extLst xmlns:c16r2="http://schemas.microsoft.com/office/drawing/2015/06/chart">
            <c:ext xmlns:c16="http://schemas.microsoft.com/office/drawing/2014/chart" uri="{C3380CC4-5D6E-409C-BE32-E72D297353CC}">
              <c16:uniqueId val="{00000000-EDBB-4214-B937-88FE388B7553}"/>
            </c:ext>
          </c:extLst>
        </c:ser>
        <c:dLbls>
          <c:showLegendKey val="0"/>
          <c:showVal val="0"/>
          <c:showCatName val="0"/>
          <c:showSerName val="0"/>
          <c:showPercent val="0"/>
          <c:showBubbleSize val="0"/>
        </c:dLbls>
        <c:gapWidth val="150"/>
        <c:axId val="198298408"/>
        <c:axId val="19829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EDBB-4214-B937-88FE388B7553}"/>
            </c:ext>
          </c:extLst>
        </c:ser>
        <c:dLbls>
          <c:showLegendKey val="0"/>
          <c:showVal val="0"/>
          <c:showCatName val="0"/>
          <c:showSerName val="0"/>
          <c:showPercent val="0"/>
          <c:showBubbleSize val="0"/>
        </c:dLbls>
        <c:marker val="1"/>
        <c:smooth val="0"/>
        <c:axId val="198298408"/>
        <c:axId val="198298800"/>
      </c:lineChart>
      <c:dateAx>
        <c:axId val="198298408"/>
        <c:scaling>
          <c:orientation val="minMax"/>
        </c:scaling>
        <c:delete val="1"/>
        <c:axPos val="b"/>
        <c:numFmt formatCode="ge" sourceLinked="1"/>
        <c:majorTickMark val="none"/>
        <c:minorTickMark val="none"/>
        <c:tickLblPos val="none"/>
        <c:crossAx val="198298800"/>
        <c:crosses val="autoZero"/>
        <c:auto val="1"/>
        <c:lblOffset val="100"/>
        <c:baseTimeUnit val="years"/>
      </c:dateAx>
      <c:valAx>
        <c:axId val="19829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9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F9-461A-ABEB-420B5BA05BE2}"/>
            </c:ext>
          </c:extLst>
        </c:ser>
        <c:dLbls>
          <c:showLegendKey val="0"/>
          <c:showVal val="0"/>
          <c:showCatName val="0"/>
          <c:showSerName val="0"/>
          <c:showPercent val="0"/>
          <c:showBubbleSize val="0"/>
        </c:dLbls>
        <c:gapWidth val="150"/>
        <c:axId val="198098536"/>
        <c:axId val="19809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07F9-461A-ABEB-420B5BA05BE2}"/>
            </c:ext>
          </c:extLst>
        </c:ser>
        <c:dLbls>
          <c:showLegendKey val="0"/>
          <c:showVal val="0"/>
          <c:showCatName val="0"/>
          <c:showSerName val="0"/>
          <c:showPercent val="0"/>
          <c:showBubbleSize val="0"/>
        </c:dLbls>
        <c:marker val="1"/>
        <c:smooth val="0"/>
        <c:axId val="198098536"/>
        <c:axId val="198098928"/>
      </c:lineChart>
      <c:dateAx>
        <c:axId val="198098536"/>
        <c:scaling>
          <c:orientation val="minMax"/>
        </c:scaling>
        <c:delete val="1"/>
        <c:axPos val="b"/>
        <c:numFmt formatCode="ge" sourceLinked="1"/>
        <c:majorTickMark val="none"/>
        <c:minorTickMark val="none"/>
        <c:tickLblPos val="none"/>
        <c:crossAx val="198098928"/>
        <c:crosses val="autoZero"/>
        <c:auto val="1"/>
        <c:lblOffset val="100"/>
        <c:baseTimeUnit val="years"/>
      </c:dateAx>
      <c:valAx>
        <c:axId val="198098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09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768.45</c:v>
                </c:pt>
                <c:pt idx="1">
                  <c:v>206.62</c:v>
                </c:pt>
                <c:pt idx="2">
                  <c:v>182.23</c:v>
                </c:pt>
                <c:pt idx="3">
                  <c:v>158.77000000000001</c:v>
                </c:pt>
                <c:pt idx="4">
                  <c:v>169.67</c:v>
                </c:pt>
              </c:numCache>
            </c:numRef>
          </c:val>
          <c:extLst xmlns:c16r2="http://schemas.microsoft.com/office/drawing/2015/06/chart">
            <c:ext xmlns:c16="http://schemas.microsoft.com/office/drawing/2014/chart" uri="{C3380CC4-5D6E-409C-BE32-E72D297353CC}">
              <c16:uniqueId val="{00000000-8E77-4CD0-AEA8-0663AC8CFB83}"/>
            </c:ext>
          </c:extLst>
        </c:ser>
        <c:dLbls>
          <c:showLegendKey val="0"/>
          <c:showVal val="0"/>
          <c:showCatName val="0"/>
          <c:showSerName val="0"/>
          <c:showPercent val="0"/>
          <c:showBubbleSize val="0"/>
        </c:dLbls>
        <c:gapWidth val="150"/>
        <c:axId val="198176192"/>
        <c:axId val="19817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8E77-4CD0-AEA8-0663AC8CFB83}"/>
            </c:ext>
          </c:extLst>
        </c:ser>
        <c:dLbls>
          <c:showLegendKey val="0"/>
          <c:showVal val="0"/>
          <c:showCatName val="0"/>
          <c:showSerName val="0"/>
          <c:showPercent val="0"/>
          <c:showBubbleSize val="0"/>
        </c:dLbls>
        <c:marker val="1"/>
        <c:smooth val="0"/>
        <c:axId val="198176192"/>
        <c:axId val="198176584"/>
      </c:lineChart>
      <c:dateAx>
        <c:axId val="198176192"/>
        <c:scaling>
          <c:orientation val="minMax"/>
        </c:scaling>
        <c:delete val="1"/>
        <c:axPos val="b"/>
        <c:numFmt formatCode="ge" sourceLinked="1"/>
        <c:majorTickMark val="none"/>
        <c:minorTickMark val="none"/>
        <c:tickLblPos val="none"/>
        <c:crossAx val="198176584"/>
        <c:crosses val="autoZero"/>
        <c:auto val="1"/>
        <c:lblOffset val="100"/>
        <c:baseTimeUnit val="years"/>
      </c:dateAx>
      <c:valAx>
        <c:axId val="198176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735.89</c:v>
                </c:pt>
                <c:pt idx="1">
                  <c:v>693.51</c:v>
                </c:pt>
                <c:pt idx="2">
                  <c:v>635.54</c:v>
                </c:pt>
                <c:pt idx="3">
                  <c:v>579.20000000000005</c:v>
                </c:pt>
                <c:pt idx="4">
                  <c:v>536.1</c:v>
                </c:pt>
              </c:numCache>
            </c:numRef>
          </c:val>
          <c:extLst xmlns:c16r2="http://schemas.microsoft.com/office/drawing/2015/06/chart">
            <c:ext xmlns:c16="http://schemas.microsoft.com/office/drawing/2014/chart" uri="{C3380CC4-5D6E-409C-BE32-E72D297353CC}">
              <c16:uniqueId val="{00000000-E571-4E66-B1D0-262D4D35F7C3}"/>
            </c:ext>
          </c:extLst>
        </c:ser>
        <c:dLbls>
          <c:showLegendKey val="0"/>
          <c:showVal val="0"/>
          <c:showCatName val="0"/>
          <c:showSerName val="0"/>
          <c:showPercent val="0"/>
          <c:showBubbleSize val="0"/>
        </c:dLbls>
        <c:gapWidth val="150"/>
        <c:axId val="198177760"/>
        <c:axId val="19817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E571-4E66-B1D0-262D4D35F7C3}"/>
            </c:ext>
          </c:extLst>
        </c:ser>
        <c:dLbls>
          <c:showLegendKey val="0"/>
          <c:showVal val="0"/>
          <c:showCatName val="0"/>
          <c:showSerName val="0"/>
          <c:showPercent val="0"/>
          <c:showBubbleSize val="0"/>
        </c:dLbls>
        <c:marker val="1"/>
        <c:smooth val="0"/>
        <c:axId val="198177760"/>
        <c:axId val="198178152"/>
      </c:lineChart>
      <c:dateAx>
        <c:axId val="198177760"/>
        <c:scaling>
          <c:orientation val="minMax"/>
        </c:scaling>
        <c:delete val="1"/>
        <c:axPos val="b"/>
        <c:numFmt formatCode="ge" sourceLinked="1"/>
        <c:majorTickMark val="none"/>
        <c:minorTickMark val="none"/>
        <c:tickLblPos val="none"/>
        <c:crossAx val="198178152"/>
        <c:crosses val="autoZero"/>
        <c:auto val="1"/>
        <c:lblOffset val="100"/>
        <c:baseTimeUnit val="years"/>
      </c:dateAx>
      <c:valAx>
        <c:axId val="198178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1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105.5</c:v>
                </c:pt>
                <c:pt idx="1">
                  <c:v>105.18</c:v>
                </c:pt>
                <c:pt idx="2">
                  <c:v>111.43</c:v>
                </c:pt>
                <c:pt idx="3">
                  <c:v>105.63</c:v>
                </c:pt>
                <c:pt idx="4">
                  <c:v>104.68</c:v>
                </c:pt>
              </c:numCache>
            </c:numRef>
          </c:val>
          <c:extLst xmlns:c16r2="http://schemas.microsoft.com/office/drawing/2015/06/chart">
            <c:ext xmlns:c16="http://schemas.microsoft.com/office/drawing/2014/chart" uri="{C3380CC4-5D6E-409C-BE32-E72D297353CC}">
              <c16:uniqueId val="{00000000-06BC-420B-B68E-830756B1E70B}"/>
            </c:ext>
          </c:extLst>
        </c:ser>
        <c:dLbls>
          <c:showLegendKey val="0"/>
          <c:showVal val="0"/>
          <c:showCatName val="0"/>
          <c:showSerName val="0"/>
          <c:showPercent val="0"/>
          <c:showBubbleSize val="0"/>
        </c:dLbls>
        <c:gapWidth val="150"/>
        <c:axId val="198098144"/>
        <c:axId val="19809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06BC-420B-B68E-830756B1E70B}"/>
            </c:ext>
          </c:extLst>
        </c:ser>
        <c:dLbls>
          <c:showLegendKey val="0"/>
          <c:showVal val="0"/>
          <c:showCatName val="0"/>
          <c:showSerName val="0"/>
          <c:showPercent val="0"/>
          <c:showBubbleSize val="0"/>
        </c:dLbls>
        <c:marker val="1"/>
        <c:smooth val="0"/>
        <c:axId val="198098144"/>
        <c:axId val="198097752"/>
      </c:lineChart>
      <c:dateAx>
        <c:axId val="198098144"/>
        <c:scaling>
          <c:orientation val="minMax"/>
        </c:scaling>
        <c:delete val="1"/>
        <c:axPos val="b"/>
        <c:numFmt formatCode="ge" sourceLinked="1"/>
        <c:majorTickMark val="none"/>
        <c:minorTickMark val="none"/>
        <c:tickLblPos val="none"/>
        <c:crossAx val="198097752"/>
        <c:crosses val="autoZero"/>
        <c:auto val="1"/>
        <c:lblOffset val="100"/>
        <c:baseTimeUnit val="years"/>
      </c:dateAx>
      <c:valAx>
        <c:axId val="19809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278.13</c:v>
                </c:pt>
                <c:pt idx="1">
                  <c:v>278.95999999999998</c:v>
                </c:pt>
                <c:pt idx="2">
                  <c:v>263.27</c:v>
                </c:pt>
                <c:pt idx="3">
                  <c:v>278.81</c:v>
                </c:pt>
                <c:pt idx="4">
                  <c:v>282.95</c:v>
                </c:pt>
              </c:numCache>
            </c:numRef>
          </c:val>
          <c:extLst xmlns:c16r2="http://schemas.microsoft.com/office/drawing/2015/06/chart">
            <c:ext xmlns:c16="http://schemas.microsoft.com/office/drawing/2014/chart" uri="{C3380CC4-5D6E-409C-BE32-E72D297353CC}">
              <c16:uniqueId val="{00000000-C891-4AAF-B138-E3526CFE7A83}"/>
            </c:ext>
          </c:extLst>
        </c:ser>
        <c:dLbls>
          <c:showLegendKey val="0"/>
          <c:showVal val="0"/>
          <c:showCatName val="0"/>
          <c:showSerName val="0"/>
          <c:showPercent val="0"/>
          <c:showBubbleSize val="0"/>
        </c:dLbls>
        <c:gapWidth val="150"/>
        <c:axId val="198096576"/>
        <c:axId val="19817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C891-4AAF-B138-E3526CFE7A83}"/>
            </c:ext>
          </c:extLst>
        </c:ser>
        <c:dLbls>
          <c:showLegendKey val="0"/>
          <c:showVal val="0"/>
          <c:showCatName val="0"/>
          <c:showSerName val="0"/>
          <c:showPercent val="0"/>
          <c:showBubbleSize val="0"/>
        </c:dLbls>
        <c:marker val="1"/>
        <c:smooth val="0"/>
        <c:axId val="198096576"/>
        <c:axId val="198179328"/>
      </c:lineChart>
      <c:dateAx>
        <c:axId val="198096576"/>
        <c:scaling>
          <c:orientation val="minMax"/>
        </c:scaling>
        <c:delete val="1"/>
        <c:axPos val="b"/>
        <c:numFmt formatCode="ge" sourceLinked="1"/>
        <c:majorTickMark val="none"/>
        <c:minorTickMark val="none"/>
        <c:tickLblPos val="none"/>
        <c:crossAx val="198179328"/>
        <c:crosses val="autoZero"/>
        <c:auto val="1"/>
        <c:lblOffset val="100"/>
        <c:baseTimeUnit val="years"/>
      </c:dateAx>
      <c:valAx>
        <c:axId val="1981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43"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宮城県　丸森町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13929</v>
      </c>
      <c r="AM8" s="70"/>
      <c r="AN8" s="70"/>
      <c r="AO8" s="70"/>
      <c r="AP8" s="70"/>
      <c r="AQ8" s="70"/>
      <c r="AR8" s="70"/>
      <c r="AS8" s="70"/>
      <c r="AT8" s="66">
        <f>データ!$S$6</f>
        <v>273.3</v>
      </c>
      <c r="AU8" s="67"/>
      <c r="AV8" s="67"/>
      <c r="AW8" s="67"/>
      <c r="AX8" s="67"/>
      <c r="AY8" s="67"/>
      <c r="AZ8" s="67"/>
      <c r="BA8" s="67"/>
      <c r="BB8" s="69">
        <f>データ!$T$6</f>
        <v>50.97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54.58</v>
      </c>
      <c r="J10" s="67"/>
      <c r="K10" s="67"/>
      <c r="L10" s="67"/>
      <c r="M10" s="67"/>
      <c r="N10" s="67"/>
      <c r="O10" s="68"/>
      <c r="P10" s="69">
        <f>データ!$P$6</f>
        <v>72.91</v>
      </c>
      <c r="Q10" s="69"/>
      <c r="R10" s="69"/>
      <c r="S10" s="69"/>
      <c r="T10" s="69"/>
      <c r="U10" s="69"/>
      <c r="V10" s="69"/>
      <c r="W10" s="70">
        <f>データ!$Q$6</f>
        <v>4920</v>
      </c>
      <c r="X10" s="70"/>
      <c r="Y10" s="70"/>
      <c r="Z10" s="70"/>
      <c r="AA10" s="70"/>
      <c r="AB10" s="70"/>
      <c r="AC10" s="70"/>
      <c r="AD10" s="2"/>
      <c r="AE10" s="2"/>
      <c r="AF10" s="2"/>
      <c r="AG10" s="2"/>
      <c r="AH10" s="4"/>
      <c r="AI10" s="4"/>
      <c r="AJ10" s="4"/>
      <c r="AK10" s="4"/>
      <c r="AL10" s="70">
        <f>データ!$U$6</f>
        <v>10080</v>
      </c>
      <c r="AM10" s="70"/>
      <c r="AN10" s="70"/>
      <c r="AO10" s="70"/>
      <c r="AP10" s="70"/>
      <c r="AQ10" s="70"/>
      <c r="AR10" s="70"/>
      <c r="AS10" s="70"/>
      <c r="AT10" s="66">
        <f>データ!$V$6</f>
        <v>49.65</v>
      </c>
      <c r="AU10" s="67"/>
      <c r="AV10" s="67"/>
      <c r="AW10" s="67"/>
      <c r="AX10" s="67"/>
      <c r="AY10" s="67"/>
      <c r="AZ10" s="67"/>
      <c r="BA10" s="67"/>
      <c r="BB10" s="69">
        <f>データ!$W$6</f>
        <v>203.02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5o06xfmwttKB0l5cJdgamcDfQM6i7MvcFEwp2Oqr88td8plfUQymM/49EQFj7OzLydKepPZDeFYsUMG4so5qBQ==" saltValue="sGk94jUwp9+lIaPv+2MQC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43419</v>
      </c>
      <c r="D6" s="33">
        <f t="shared" si="3"/>
        <v>46</v>
      </c>
      <c r="E6" s="33">
        <f t="shared" si="3"/>
        <v>1</v>
      </c>
      <c r="F6" s="33">
        <f t="shared" si="3"/>
        <v>0</v>
      </c>
      <c r="G6" s="33">
        <f t="shared" si="3"/>
        <v>1</v>
      </c>
      <c r="H6" s="33" t="str">
        <f t="shared" si="3"/>
        <v>宮城県　丸森町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54.58</v>
      </c>
      <c r="P6" s="34">
        <f t="shared" si="3"/>
        <v>72.91</v>
      </c>
      <c r="Q6" s="34">
        <f t="shared" si="3"/>
        <v>4920</v>
      </c>
      <c r="R6" s="34">
        <f t="shared" si="3"/>
        <v>13929</v>
      </c>
      <c r="S6" s="34">
        <f t="shared" si="3"/>
        <v>273.3</v>
      </c>
      <c r="T6" s="34">
        <f t="shared" si="3"/>
        <v>50.97</v>
      </c>
      <c r="U6" s="34">
        <f t="shared" si="3"/>
        <v>10080</v>
      </c>
      <c r="V6" s="34">
        <f t="shared" si="3"/>
        <v>49.65</v>
      </c>
      <c r="W6" s="34">
        <f t="shared" si="3"/>
        <v>203.02</v>
      </c>
      <c r="X6" s="35">
        <f>IF(X7="",NA(),X7)</f>
        <v>117.54</v>
      </c>
      <c r="Y6" s="35">
        <f t="shared" ref="Y6:AG6" si="4">IF(Y7="",NA(),Y7)</f>
        <v>116.19</v>
      </c>
      <c r="Z6" s="35">
        <f t="shared" si="4"/>
        <v>121.42</v>
      </c>
      <c r="AA6" s="35">
        <f t="shared" si="4"/>
        <v>115.86</v>
      </c>
      <c r="AB6" s="35">
        <f t="shared" si="4"/>
        <v>115.65</v>
      </c>
      <c r="AC6" s="35">
        <f t="shared" si="4"/>
        <v>105.53</v>
      </c>
      <c r="AD6" s="35">
        <f t="shared" si="4"/>
        <v>107.2</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9.35</v>
      </c>
      <c r="AQ6" s="35">
        <f t="shared" si="5"/>
        <v>10.130000000000001</v>
      </c>
      <c r="AR6" s="35">
        <f t="shared" si="5"/>
        <v>7.31</v>
      </c>
      <c r="AS6" s="34" t="str">
        <f>IF(AS7="","",IF(AS7="-","【-】","【"&amp;SUBSTITUTE(TEXT(AS7,"#,##0.00"),"-","△")&amp;"】"))</f>
        <v>【0.85】</v>
      </c>
      <c r="AT6" s="35">
        <f>IF(AT7="",NA(),AT7)</f>
        <v>768.45</v>
      </c>
      <c r="AU6" s="35">
        <f t="shared" ref="AU6:BC6" si="6">IF(AU7="",NA(),AU7)</f>
        <v>206.62</v>
      </c>
      <c r="AV6" s="35">
        <f t="shared" si="6"/>
        <v>182.23</v>
      </c>
      <c r="AW6" s="35">
        <f t="shared" si="6"/>
        <v>158.77000000000001</v>
      </c>
      <c r="AX6" s="35">
        <f t="shared" si="6"/>
        <v>169.67</v>
      </c>
      <c r="AY6" s="35">
        <f t="shared" si="6"/>
        <v>1164.51</v>
      </c>
      <c r="AZ6" s="35">
        <f t="shared" si="6"/>
        <v>434.72</v>
      </c>
      <c r="BA6" s="35">
        <f t="shared" si="6"/>
        <v>398.29</v>
      </c>
      <c r="BB6" s="35">
        <f t="shared" si="6"/>
        <v>388.67</v>
      </c>
      <c r="BC6" s="35">
        <f t="shared" si="6"/>
        <v>355.27</v>
      </c>
      <c r="BD6" s="34" t="str">
        <f>IF(BD7="","",IF(BD7="-","【-】","【"&amp;SUBSTITUTE(TEXT(BD7,"#,##0.00"),"-","△")&amp;"】"))</f>
        <v>【264.34】</v>
      </c>
      <c r="BE6" s="35">
        <f>IF(BE7="",NA(),BE7)</f>
        <v>735.89</v>
      </c>
      <c r="BF6" s="35">
        <f t="shared" ref="BF6:BN6" si="7">IF(BF7="",NA(),BF7)</f>
        <v>693.51</v>
      </c>
      <c r="BG6" s="35">
        <f t="shared" si="7"/>
        <v>635.54</v>
      </c>
      <c r="BH6" s="35">
        <f t="shared" si="7"/>
        <v>579.20000000000005</v>
      </c>
      <c r="BI6" s="35">
        <f t="shared" si="7"/>
        <v>536.1</v>
      </c>
      <c r="BJ6" s="35">
        <f t="shared" si="7"/>
        <v>498.27</v>
      </c>
      <c r="BK6" s="35">
        <f t="shared" si="7"/>
        <v>495.76</v>
      </c>
      <c r="BL6" s="35">
        <f t="shared" si="7"/>
        <v>431</v>
      </c>
      <c r="BM6" s="35">
        <f t="shared" si="7"/>
        <v>422.5</v>
      </c>
      <c r="BN6" s="35">
        <f t="shared" si="7"/>
        <v>458.27</v>
      </c>
      <c r="BO6" s="34" t="str">
        <f>IF(BO7="","",IF(BO7="-","【-】","【"&amp;SUBSTITUTE(TEXT(BO7,"#,##0.00"),"-","△")&amp;"】"))</f>
        <v>【274.27】</v>
      </c>
      <c r="BP6" s="35">
        <f>IF(BP7="",NA(),BP7)</f>
        <v>105.5</v>
      </c>
      <c r="BQ6" s="35">
        <f t="shared" ref="BQ6:BY6" si="8">IF(BQ7="",NA(),BQ7)</f>
        <v>105.18</v>
      </c>
      <c r="BR6" s="35">
        <f t="shared" si="8"/>
        <v>111.43</v>
      </c>
      <c r="BS6" s="35">
        <f t="shared" si="8"/>
        <v>105.63</v>
      </c>
      <c r="BT6" s="35">
        <f t="shared" si="8"/>
        <v>104.68</v>
      </c>
      <c r="BU6" s="35">
        <f t="shared" si="8"/>
        <v>90.64</v>
      </c>
      <c r="BV6" s="35">
        <f t="shared" si="8"/>
        <v>93.66</v>
      </c>
      <c r="BW6" s="35">
        <f t="shared" si="8"/>
        <v>100.82</v>
      </c>
      <c r="BX6" s="35">
        <f t="shared" si="8"/>
        <v>101.64</v>
      </c>
      <c r="BY6" s="35">
        <f t="shared" si="8"/>
        <v>96.77</v>
      </c>
      <c r="BZ6" s="34" t="str">
        <f>IF(BZ7="","",IF(BZ7="-","【-】","【"&amp;SUBSTITUTE(TEXT(BZ7,"#,##0.00"),"-","△")&amp;"】"))</f>
        <v>【104.36】</v>
      </c>
      <c r="CA6" s="35">
        <f>IF(CA7="",NA(),CA7)</f>
        <v>278.13</v>
      </c>
      <c r="CB6" s="35">
        <f t="shared" ref="CB6:CJ6" si="9">IF(CB7="",NA(),CB7)</f>
        <v>278.95999999999998</v>
      </c>
      <c r="CC6" s="35">
        <f t="shared" si="9"/>
        <v>263.27</v>
      </c>
      <c r="CD6" s="35">
        <f t="shared" si="9"/>
        <v>278.81</v>
      </c>
      <c r="CE6" s="35">
        <f t="shared" si="9"/>
        <v>282.95</v>
      </c>
      <c r="CF6" s="35">
        <f t="shared" si="9"/>
        <v>213.52</v>
      </c>
      <c r="CG6" s="35">
        <f t="shared" si="9"/>
        <v>208.21</v>
      </c>
      <c r="CH6" s="35">
        <f t="shared" si="9"/>
        <v>179.55</v>
      </c>
      <c r="CI6" s="35">
        <f t="shared" si="9"/>
        <v>179.16</v>
      </c>
      <c r="CJ6" s="35">
        <f t="shared" si="9"/>
        <v>187.18</v>
      </c>
      <c r="CK6" s="34" t="str">
        <f>IF(CK7="","",IF(CK7="-","【-】","【"&amp;SUBSTITUTE(TEXT(CK7,"#,##0.00"),"-","△")&amp;"】"))</f>
        <v>【165.71】</v>
      </c>
      <c r="CL6" s="35">
        <f>IF(CL7="",NA(),CL7)</f>
        <v>47.1</v>
      </c>
      <c r="CM6" s="35">
        <f t="shared" ref="CM6:CU6" si="10">IF(CM7="",NA(),CM7)</f>
        <v>46.32</v>
      </c>
      <c r="CN6" s="35">
        <f t="shared" si="10"/>
        <v>46.34</v>
      </c>
      <c r="CO6" s="35">
        <f t="shared" si="10"/>
        <v>46.4</v>
      </c>
      <c r="CP6" s="35">
        <f t="shared" si="10"/>
        <v>44.94</v>
      </c>
      <c r="CQ6" s="35">
        <f t="shared" si="10"/>
        <v>49.77</v>
      </c>
      <c r="CR6" s="35">
        <f t="shared" si="10"/>
        <v>49.22</v>
      </c>
      <c r="CS6" s="35">
        <f t="shared" si="10"/>
        <v>53.52</v>
      </c>
      <c r="CT6" s="35">
        <f t="shared" si="10"/>
        <v>54.24</v>
      </c>
      <c r="CU6" s="35">
        <f t="shared" si="10"/>
        <v>55.88</v>
      </c>
      <c r="CV6" s="34" t="str">
        <f>IF(CV7="","",IF(CV7="-","【-】","【"&amp;SUBSTITUTE(TEXT(CV7,"#,##0.00"),"-","△")&amp;"】"))</f>
        <v>【60.41】</v>
      </c>
      <c r="CW6" s="35">
        <f>IF(CW7="",NA(),CW7)</f>
        <v>91.16</v>
      </c>
      <c r="CX6" s="35">
        <f t="shared" ref="CX6:DF6" si="11">IF(CX7="",NA(),CX7)</f>
        <v>91.18</v>
      </c>
      <c r="CY6" s="35">
        <f t="shared" si="11"/>
        <v>91.35</v>
      </c>
      <c r="CZ6" s="35">
        <f t="shared" si="11"/>
        <v>91.04</v>
      </c>
      <c r="DA6" s="35">
        <f t="shared" si="11"/>
        <v>91.13</v>
      </c>
      <c r="DB6" s="35">
        <f t="shared" si="11"/>
        <v>79.98</v>
      </c>
      <c r="DC6" s="35">
        <f t="shared" si="11"/>
        <v>79.48</v>
      </c>
      <c r="DD6" s="35">
        <f t="shared" si="11"/>
        <v>81.459999999999994</v>
      </c>
      <c r="DE6" s="35">
        <f t="shared" si="11"/>
        <v>81.680000000000007</v>
      </c>
      <c r="DF6" s="35">
        <f t="shared" si="11"/>
        <v>80.989999999999995</v>
      </c>
      <c r="DG6" s="34" t="str">
        <f>IF(DG7="","",IF(DG7="-","【-】","【"&amp;SUBSTITUTE(TEXT(DG7,"#,##0.00"),"-","△")&amp;"】"))</f>
        <v>【89.93】</v>
      </c>
      <c r="DH6" s="35">
        <f>IF(DH7="",NA(),DH7)</f>
        <v>36.21</v>
      </c>
      <c r="DI6" s="35">
        <f t="shared" ref="DI6:DQ6" si="12">IF(DI7="",NA(),DI7)</f>
        <v>44.15</v>
      </c>
      <c r="DJ6" s="35">
        <f t="shared" si="12"/>
        <v>46.41</v>
      </c>
      <c r="DK6" s="35">
        <f t="shared" si="12"/>
        <v>46.92</v>
      </c>
      <c r="DL6" s="35">
        <f t="shared" si="12"/>
        <v>46.92</v>
      </c>
      <c r="DM6" s="35">
        <f t="shared" si="12"/>
        <v>36.43</v>
      </c>
      <c r="DN6" s="35">
        <f t="shared" si="12"/>
        <v>46.12</v>
      </c>
      <c r="DO6" s="35">
        <f t="shared" si="12"/>
        <v>47.7</v>
      </c>
      <c r="DP6" s="35">
        <f t="shared" si="12"/>
        <v>48.14</v>
      </c>
      <c r="DQ6" s="35">
        <f t="shared" si="12"/>
        <v>46.61</v>
      </c>
      <c r="DR6" s="34" t="str">
        <f>IF(DR7="","",IF(DR7="-","【-】","【"&amp;SUBSTITUTE(TEXT(DR7,"#,##0.00"),"-","△")&amp;"】"))</f>
        <v>【48.12】</v>
      </c>
      <c r="DS6" s="34">
        <f>IF(DS7="",NA(),DS7)</f>
        <v>0</v>
      </c>
      <c r="DT6" s="34">
        <f t="shared" ref="DT6:EB6" si="13">IF(DT7="",NA(),DT7)</f>
        <v>0</v>
      </c>
      <c r="DU6" s="35">
        <f t="shared" si="13"/>
        <v>1.24</v>
      </c>
      <c r="DV6" s="35">
        <f t="shared" si="13"/>
        <v>1.22</v>
      </c>
      <c r="DW6" s="35">
        <f t="shared" si="13"/>
        <v>1.1399999999999999</v>
      </c>
      <c r="DX6" s="35">
        <f t="shared" si="13"/>
        <v>8.7200000000000006</v>
      </c>
      <c r="DY6" s="35">
        <f t="shared" si="13"/>
        <v>9.86</v>
      </c>
      <c r="DZ6" s="35">
        <f t="shared" si="13"/>
        <v>7.26</v>
      </c>
      <c r="EA6" s="35">
        <f t="shared" si="13"/>
        <v>11.13</v>
      </c>
      <c r="EB6" s="35">
        <f t="shared" si="13"/>
        <v>10.84</v>
      </c>
      <c r="EC6" s="34" t="str">
        <f>IF(EC7="","",IF(EC7="-","【-】","【"&amp;SUBSTITUTE(TEXT(EC7,"#,##0.00"),"-","△")&amp;"】"))</f>
        <v>【15.89】</v>
      </c>
      <c r="ED6" s="35">
        <f>IF(ED7="",NA(),ED7)</f>
        <v>1.68</v>
      </c>
      <c r="EE6" s="35">
        <f t="shared" ref="EE6:EM6" si="14">IF(EE7="",NA(),EE7)</f>
        <v>0.02</v>
      </c>
      <c r="EF6" s="34">
        <f t="shared" si="14"/>
        <v>0</v>
      </c>
      <c r="EG6" s="34">
        <f t="shared" si="14"/>
        <v>0</v>
      </c>
      <c r="EH6" s="34">
        <f t="shared" si="14"/>
        <v>0</v>
      </c>
      <c r="EI6" s="35">
        <f t="shared" si="14"/>
        <v>0.64</v>
      </c>
      <c r="EJ6" s="35">
        <f t="shared" si="14"/>
        <v>0.56000000000000005</v>
      </c>
      <c r="EK6" s="35">
        <f t="shared" si="14"/>
        <v>1.65</v>
      </c>
      <c r="EL6" s="35">
        <f t="shared" si="14"/>
        <v>0.47</v>
      </c>
      <c r="EM6" s="35">
        <f t="shared" si="14"/>
        <v>0.39</v>
      </c>
      <c r="EN6" s="34" t="str">
        <f>IF(EN7="","",IF(EN7="-","【-】","【"&amp;SUBSTITUTE(TEXT(EN7,"#,##0.00"),"-","△")&amp;"】"))</f>
        <v>【0.69】</v>
      </c>
    </row>
    <row r="7" spans="1:144" s="36" customFormat="1" x14ac:dyDescent="0.15">
      <c r="A7" s="28"/>
      <c r="B7" s="37">
        <v>2017</v>
      </c>
      <c r="C7" s="37">
        <v>43419</v>
      </c>
      <c r="D7" s="37">
        <v>46</v>
      </c>
      <c r="E7" s="37">
        <v>1</v>
      </c>
      <c r="F7" s="37">
        <v>0</v>
      </c>
      <c r="G7" s="37">
        <v>1</v>
      </c>
      <c r="H7" s="37" t="s">
        <v>105</v>
      </c>
      <c r="I7" s="37" t="s">
        <v>106</v>
      </c>
      <c r="J7" s="37" t="s">
        <v>107</v>
      </c>
      <c r="K7" s="37" t="s">
        <v>108</v>
      </c>
      <c r="L7" s="37" t="s">
        <v>109</v>
      </c>
      <c r="M7" s="37" t="s">
        <v>110</v>
      </c>
      <c r="N7" s="38" t="s">
        <v>111</v>
      </c>
      <c r="O7" s="38">
        <v>54.58</v>
      </c>
      <c r="P7" s="38">
        <v>72.91</v>
      </c>
      <c r="Q7" s="38">
        <v>4920</v>
      </c>
      <c r="R7" s="38">
        <v>13929</v>
      </c>
      <c r="S7" s="38">
        <v>273.3</v>
      </c>
      <c r="T7" s="38">
        <v>50.97</v>
      </c>
      <c r="U7" s="38">
        <v>10080</v>
      </c>
      <c r="V7" s="38">
        <v>49.65</v>
      </c>
      <c r="W7" s="38">
        <v>203.02</v>
      </c>
      <c r="X7" s="38">
        <v>117.54</v>
      </c>
      <c r="Y7" s="38">
        <v>116.19</v>
      </c>
      <c r="Z7" s="38">
        <v>121.42</v>
      </c>
      <c r="AA7" s="38">
        <v>115.86</v>
      </c>
      <c r="AB7" s="38">
        <v>115.65</v>
      </c>
      <c r="AC7" s="38">
        <v>105.53</v>
      </c>
      <c r="AD7" s="38">
        <v>107.2</v>
      </c>
      <c r="AE7" s="38">
        <v>111.06</v>
      </c>
      <c r="AF7" s="38">
        <v>111.34</v>
      </c>
      <c r="AG7" s="38">
        <v>110.02</v>
      </c>
      <c r="AH7" s="38">
        <v>113.39</v>
      </c>
      <c r="AI7" s="38">
        <v>0</v>
      </c>
      <c r="AJ7" s="38">
        <v>0</v>
      </c>
      <c r="AK7" s="38">
        <v>0</v>
      </c>
      <c r="AL7" s="38">
        <v>0</v>
      </c>
      <c r="AM7" s="38">
        <v>0</v>
      </c>
      <c r="AN7" s="38">
        <v>28.31</v>
      </c>
      <c r="AO7" s="38">
        <v>13.46</v>
      </c>
      <c r="AP7" s="38">
        <v>9.35</v>
      </c>
      <c r="AQ7" s="38">
        <v>10.130000000000001</v>
      </c>
      <c r="AR7" s="38">
        <v>7.31</v>
      </c>
      <c r="AS7" s="38">
        <v>0.85</v>
      </c>
      <c r="AT7" s="38">
        <v>768.45</v>
      </c>
      <c r="AU7" s="38">
        <v>206.62</v>
      </c>
      <c r="AV7" s="38">
        <v>182.23</v>
      </c>
      <c r="AW7" s="38">
        <v>158.77000000000001</v>
      </c>
      <c r="AX7" s="38">
        <v>169.67</v>
      </c>
      <c r="AY7" s="38">
        <v>1164.51</v>
      </c>
      <c r="AZ7" s="38">
        <v>434.72</v>
      </c>
      <c r="BA7" s="38">
        <v>398.29</v>
      </c>
      <c r="BB7" s="38">
        <v>388.67</v>
      </c>
      <c r="BC7" s="38">
        <v>355.27</v>
      </c>
      <c r="BD7" s="38">
        <v>264.33999999999997</v>
      </c>
      <c r="BE7" s="38">
        <v>735.89</v>
      </c>
      <c r="BF7" s="38">
        <v>693.51</v>
      </c>
      <c r="BG7" s="38">
        <v>635.54</v>
      </c>
      <c r="BH7" s="38">
        <v>579.20000000000005</v>
      </c>
      <c r="BI7" s="38">
        <v>536.1</v>
      </c>
      <c r="BJ7" s="38">
        <v>498.27</v>
      </c>
      <c r="BK7" s="38">
        <v>495.76</v>
      </c>
      <c r="BL7" s="38">
        <v>431</v>
      </c>
      <c r="BM7" s="38">
        <v>422.5</v>
      </c>
      <c r="BN7" s="38">
        <v>458.27</v>
      </c>
      <c r="BO7" s="38">
        <v>274.27</v>
      </c>
      <c r="BP7" s="38">
        <v>105.5</v>
      </c>
      <c r="BQ7" s="38">
        <v>105.18</v>
      </c>
      <c r="BR7" s="38">
        <v>111.43</v>
      </c>
      <c r="BS7" s="38">
        <v>105.63</v>
      </c>
      <c r="BT7" s="38">
        <v>104.68</v>
      </c>
      <c r="BU7" s="38">
        <v>90.64</v>
      </c>
      <c r="BV7" s="38">
        <v>93.66</v>
      </c>
      <c r="BW7" s="38">
        <v>100.82</v>
      </c>
      <c r="BX7" s="38">
        <v>101.64</v>
      </c>
      <c r="BY7" s="38">
        <v>96.77</v>
      </c>
      <c r="BZ7" s="38">
        <v>104.36</v>
      </c>
      <c r="CA7" s="38">
        <v>278.13</v>
      </c>
      <c r="CB7" s="38">
        <v>278.95999999999998</v>
      </c>
      <c r="CC7" s="38">
        <v>263.27</v>
      </c>
      <c r="CD7" s="38">
        <v>278.81</v>
      </c>
      <c r="CE7" s="38">
        <v>282.95</v>
      </c>
      <c r="CF7" s="38">
        <v>213.52</v>
      </c>
      <c r="CG7" s="38">
        <v>208.21</v>
      </c>
      <c r="CH7" s="38">
        <v>179.55</v>
      </c>
      <c r="CI7" s="38">
        <v>179.16</v>
      </c>
      <c r="CJ7" s="38">
        <v>187.18</v>
      </c>
      <c r="CK7" s="38">
        <v>165.71</v>
      </c>
      <c r="CL7" s="38">
        <v>47.1</v>
      </c>
      <c r="CM7" s="38">
        <v>46.32</v>
      </c>
      <c r="CN7" s="38">
        <v>46.34</v>
      </c>
      <c r="CO7" s="38">
        <v>46.4</v>
      </c>
      <c r="CP7" s="38">
        <v>44.94</v>
      </c>
      <c r="CQ7" s="38">
        <v>49.77</v>
      </c>
      <c r="CR7" s="38">
        <v>49.22</v>
      </c>
      <c r="CS7" s="38">
        <v>53.52</v>
      </c>
      <c r="CT7" s="38">
        <v>54.24</v>
      </c>
      <c r="CU7" s="38">
        <v>55.88</v>
      </c>
      <c r="CV7" s="38">
        <v>60.41</v>
      </c>
      <c r="CW7" s="38">
        <v>91.16</v>
      </c>
      <c r="CX7" s="38">
        <v>91.18</v>
      </c>
      <c r="CY7" s="38">
        <v>91.35</v>
      </c>
      <c r="CZ7" s="38">
        <v>91.04</v>
      </c>
      <c r="DA7" s="38">
        <v>91.13</v>
      </c>
      <c r="DB7" s="38">
        <v>79.98</v>
      </c>
      <c r="DC7" s="38">
        <v>79.48</v>
      </c>
      <c r="DD7" s="38">
        <v>81.459999999999994</v>
      </c>
      <c r="DE7" s="38">
        <v>81.680000000000007</v>
      </c>
      <c r="DF7" s="38">
        <v>80.989999999999995</v>
      </c>
      <c r="DG7" s="38">
        <v>89.93</v>
      </c>
      <c r="DH7" s="38">
        <v>36.21</v>
      </c>
      <c r="DI7" s="38">
        <v>44.15</v>
      </c>
      <c r="DJ7" s="38">
        <v>46.41</v>
      </c>
      <c r="DK7" s="38">
        <v>46.92</v>
      </c>
      <c r="DL7" s="38">
        <v>46.92</v>
      </c>
      <c r="DM7" s="38">
        <v>36.43</v>
      </c>
      <c r="DN7" s="38">
        <v>46.12</v>
      </c>
      <c r="DO7" s="38">
        <v>47.7</v>
      </c>
      <c r="DP7" s="38">
        <v>48.14</v>
      </c>
      <c r="DQ7" s="38">
        <v>46.61</v>
      </c>
      <c r="DR7" s="38">
        <v>48.12</v>
      </c>
      <c r="DS7" s="38">
        <v>0</v>
      </c>
      <c r="DT7" s="38">
        <v>0</v>
      </c>
      <c r="DU7" s="38">
        <v>1.24</v>
      </c>
      <c r="DV7" s="38">
        <v>1.22</v>
      </c>
      <c r="DW7" s="38">
        <v>1.1399999999999999</v>
      </c>
      <c r="DX7" s="38">
        <v>8.7200000000000006</v>
      </c>
      <c r="DY7" s="38">
        <v>9.86</v>
      </c>
      <c r="DZ7" s="38">
        <v>7.26</v>
      </c>
      <c r="EA7" s="38">
        <v>11.13</v>
      </c>
      <c r="EB7" s="38">
        <v>10.84</v>
      </c>
      <c r="EC7" s="38">
        <v>15.89</v>
      </c>
      <c r="ED7" s="38">
        <v>1.68</v>
      </c>
      <c r="EE7" s="38">
        <v>0.02</v>
      </c>
      <c r="EF7" s="38">
        <v>0</v>
      </c>
      <c r="EG7" s="38">
        <v>0</v>
      </c>
      <c r="EH7" s="38">
        <v>0</v>
      </c>
      <c r="EI7" s="38">
        <v>0.64</v>
      </c>
      <c r="EJ7" s="38">
        <v>0.56000000000000005</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2019-01-22T02:19:30Z</cp:lastPrinted>
  <dcterms:created xsi:type="dcterms:W3CDTF">2018-12-03T08:26:22Z</dcterms:created>
  <dcterms:modified xsi:type="dcterms:W3CDTF">2019-01-22T02:19:33Z</dcterms:modified>
  <cp:category/>
</cp:coreProperties>
</file>