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18 村田町★\04確定\"/>
    </mc:Choice>
  </mc:AlternateContent>
  <workbookProtection workbookAlgorithmName="SHA-512" workbookHashValue="a+FAqmkHZwFrhtQx2fEFziPryMjostcJ4WW3wtGG3CqkqDBn3fCfrbgBJ/+wLHN729Droy+p4zMWmSjgwHYx/w==" workbookSaltValue="dQysfGMeH0JtNo2Q3mfrJ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<sst xmlns="http://schemas.openxmlformats.org/spreadsheetml/2006/main" count="232" uniqueCount="119">
  <si>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</si>
  <si>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</si>
  <si>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</si>
  <si>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</si>
  <si>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</si>
  <si>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</si>
  <si>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</si>
  <si>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</si>
  <si>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</si>
  <si>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</si>
  <si>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</si>
  <si>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</si>
  <si>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</si>
  <si>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</si>
  <si>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</si>
  <si>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</si>
  <si>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</si>
  <si>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</si>
  <si>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</si>
  <si>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</si>
  <si>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</si>
  <si>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</si>
  <si>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</si>
  <si>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</si>
  <si>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</si>
  <si>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</si>
  <si>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</si>
  <si>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</si>
  <si>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</si>
  <si>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</si>
  <si>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</si>
  <si>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</si>
  <si>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</si>
  <si>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</si>
  <si>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</si>
  <si>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</si>
  <si>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</si>
  <si>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</si>
  <si>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</si>
  <si>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</si>
  <si>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</si>
  <si>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</si>
  <si>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</si>
  <si>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</si>
  <si>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</si>
  <si>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</si>
  <si>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</si>
  <si>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</si>
  <si>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</si>
  <si>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</si>
  <si>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</si>
  <si>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</si>
  <si>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</si>
  <si>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</si>
  <si>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</si>
  <si>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</si>
  <si>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</si>
  <si>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</si>
  <si>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</si>
  <si>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</si>
  <si>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</si>
  <si>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</si>
  <si>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</si>
  <si>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</si>
  <si>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</si>
  <si>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</si>
  <si>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</si>
  <si>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</si>
  <si>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</si>
  <si>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</si>
  <si>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</si>
  <si>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</si>
  <si>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</si>
  <si>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</si>
  <si>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</si>
  <si>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</si>
  <si>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</si>
  <si>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</si>
  <si>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</si>
  <si>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</si>
  <si>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</si>
  <si>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</si>
  <si>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</si>
  <si>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</si>
  <si>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</si>
  <si>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</si>
  <si>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</si>
  <si>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</si>
  <si>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</si>
  <si>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</si>
  <si>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</si>
  <si>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</si>
  <si>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</si>
  <si>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</si>
  <si>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</si>
  <si>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</si>
  <si>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</si>
  <si>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</si>
  <si>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</si>
  <si>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</si>
  <si>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</si>
  <si>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</si>
  <si>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</si>
  <si>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</si>
  <si>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</si>
  <si>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</si>
  <si>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</si>
  <si>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</si>
  <si>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</si>
  <si>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</si>
  <si>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</si>
  <si>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</si>
  <si>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</si>
  <si>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</si>
  <si>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</si>
  <si>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</si>
  <si>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①有形固定資産減価償却率は、46.36％と類似団体と同水準となっているが、固定資産の老朽化は徐々に進み、これから本格的な更新時期を迎える。
　②管路経年化率は、18.18％と類似団体より大きく上回る一方で、③管路更新率が0.1％と下回っていることから、法定耐用年数を経過した管路に対する更新が進んでいない状況である。その要因としては、修繕や補修による延命化を講じることにより更新時期を延長している。</t>
    <phoneticPr fontId="4"/>
  </si>
  <si>
    <t>経営状況については、大口事業体の事業縮小に伴う料金収入の減少により、①経常収支比率⑤料金回収率が減少傾向にある。また、給水人口の減少や節水機器の普及により料金収入の減少が見込まれる反面、施設の老朽化による維持管理費や施設更新費用が年々増加することが見込まれており、財源確保が今後の経営課題となっている。これらに対応するため、今後、広域化・共同化や民間の資金や経営能力、技術力を活用することにより、コスト削減に向けた新たな手法として包括的民間委託及びコンセッション導入に向けて検討を行っている。</t>
    <phoneticPr fontId="4"/>
  </si>
  <si>
    <t>①経常収支比率は、108.3%と昨年より13.33％減少し、⑤料金回収率においても81.18％と15.92％減少している。大きな要因としては、大口事業体の事業規模の縮小に伴う使用料金の減収が考えられ、給水に係る費用が給水収益以外の収入で賄われている現状にある。
②累積欠損金比率は０％であり経営の健全化は保たれているが、給水収益と一般会計からの繰入金等の総収益により黒字となっており、これらの要因としては、山間地が多い地理的要因によりポンプ場や配水池が多く整備され、近年、各施設の老朽化に伴う修繕費の増など、給水に要する経費が掛かるため、⑥給水原価も355.65円と類似団体と比較して高く推移している。
　③流動比率は、380.89％と当該指標100％を上回っており、当面の支払いや資金繰りに問題はなく支払能力は確保されている。
　④企業債残高対給水収益比率は、170.12％で、平成初期の拡張事業時の企業債償還はピークを過ぎ、また、ここ数年の更新費用は自己資金により賄ってきたため、企業債残高は減少している。
　⑦施設利用率は、48.06％と配水量は減少傾向にあり、配水能力に対する割合は、今後50％前後で推移すると見込まれる。給水人口の減少等を踏まえた上で、管路敷設効率性の検証を行い、ポンプ場等の統廃合を検討しながら施設の効率化を図る。
　⑧有収率は、80.76％と漏水調査事業の取組による漏水防止の成果がみられ、有収率も着実に向上しており、今後も早期発見による無効水量の減少に努めていく。</t>
    <rPh sb="26" eb="28">
      <t>ゲンショウ</t>
    </rPh>
    <rPh sb="564" eb="566">
      <t>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</si>
</sst>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0.24</c:v>
                </c:pt>
                <c:pt idx="2">
                  <c:v>0.06</c:v>
                </c:pt>
                <c:pt idx="3">
                  <c:v>0.18</c:v>
                </c:pt>
                <c:pt idx="4">
                  <c:v>0.1</c:v>
                </c:pt>
              </c:numCache>
            </c:numRef>
          </c:val>
          <c:extLst>
            <c:ext xmlns:c16="http://schemas.microsoft.com/office/drawing/2014/chart" uri="{C3380CC4-5D6E-409C-BE32-E72D297353CC}">
              <c16:uniqueId val="{00000000-7F26-44E7-90F9-4020F8539B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7F26-44E7-90F9-4020F8539B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54.39</c:v>
                </c:pt>
                <c:pt idx="1">
                  <c:v>52.59</c:v>
                </c:pt>
                <c:pt idx="2">
                  <c:v>53.49</c:v>
                </c:pt>
                <c:pt idx="3">
                  <c:v>52.46</c:v>
                </c:pt>
                <c:pt idx="4">
                  <c:v>48.06</c:v>
                </c:pt>
              </c:numCache>
            </c:numRef>
          </c:val>
          <c:extLst>
            <c:ext xmlns:c16="http://schemas.microsoft.com/office/drawing/2014/chart" uri="{C3380CC4-5D6E-409C-BE32-E72D297353CC}">
              <c16:uniqueId val="{00000000-B70C-4410-9B70-DA758BDE9B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B70C-4410-9B70-DA758BDE9B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76.540000000000006</c:v>
                </c:pt>
                <c:pt idx="1">
                  <c:v>76.680000000000007</c:v>
                </c:pt>
                <c:pt idx="2">
                  <c:v>77.099999999999994</c:v>
                </c:pt>
                <c:pt idx="3">
                  <c:v>78.28</c:v>
                </c:pt>
                <c:pt idx="4">
                  <c:v>80.760000000000005</c:v>
                </c:pt>
              </c:numCache>
            </c:numRef>
          </c:val>
          <c:extLst>
            <c:ext xmlns:c16="http://schemas.microsoft.com/office/drawing/2014/chart" uri="{C3380CC4-5D6E-409C-BE32-E72D297353CC}">
              <c16:uniqueId val="{00000000-42C8-4959-82AB-C90E874260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42C8-4959-82AB-C90E874260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103.62</c:v>
                </c:pt>
                <c:pt idx="1">
                  <c:v>109.81</c:v>
                </c:pt>
                <c:pt idx="2">
                  <c:v>115.91</c:v>
                </c:pt>
                <c:pt idx="3">
                  <c:v>121.63</c:v>
                </c:pt>
                <c:pt idx="4">
                  <c:v>108.3</c:v>
                </c:pt>
              </c:numCache>
            </c:numRef>
          </c:val>
          <c:extLst>
            <c:ext xmlns:c16="http://schemas.microsoft.com/office/drawing/2014/chart" uri="{C3380CC4-5D6E-409C-BE32-E72D297353CC}">
              <c16:uniqueId val="{00000000-56F0-4AA2-9A24-AD50AA8AF8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56F0-4AA2-9A24-AD50AA8AF8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40.409999999999997</c:v>
                </c:pt>
                <c:pt idx="1">
                  <c:v>42.42</c:v>
                </c:pt>
                <c:pt idx="2">
                  <c:v>44.25</c:v>
                </c:pt>
                <c:pt idx="3">
                  <c:v>46.05</c:v>
                </c:pt>
                <c:pt idx="4">
                  <c:v>46.36</c:v>
                </c:pt>
              </c:numCache>
            </c:numRef>
          </c:val>
          <c:extLst>
            <c:ext xmlns:c16="http://schemas.microsoft.com/office/drawing/2014/chart" uri="{C3380CC4-5D6E-409C-BE32-E72D297353CC}">
              <c16:uniqueId val="{00000000-0815-4206-8039-D7F94CF0A2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0815-4206-8039-D7F94CF0A2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18.98</c:v>
                </c:pt>
                <c:pt idx="1">
                  <c:v>18.86</c:v>
                </c:pt>
                <c:pt idx="2">
                  <c:v>18.39</c:v>
                </c:pt>
                <c:pt idx="3">
                  <c:v>18.27</c:v>
                </c:pt>
                <c:pt idx="4">
                  <c:v>18.18</c:v>
                </c:pt>
              </c:numCache>
            </c:numRef>
          </c:val>
          <c:extLst>
            <c:ext xmlns:c16="http://schemas.microsoft.com/office/drawing/2014/chart" uri="{C3380CC4-5D6E-409C-BE32-E72D297353CC}">
              <c16:uniqueId val="{00000000-89EC-4E9F-A390-43E1CE6C92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89EC-4E9F-A390-43E1CE6C92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8C-49FE-91CF-868E8C1D53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858C-49FE-91CF-868E8C1D53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818.51</c:v>
                </c:pt>
                <c:pt idx="1">
                  <c:v>297.63</c:v>
                </c:pt>
                <c:pt idx="2">
                  <c:v>297.42</c:v>
                </c:pt>
                <c:pt idx="3">
                  <c:v>344.07</c:v>
                </c:pt>
                <c:pt idx="4">
                  <c:v>380.89</c:v>
                </c:pt>
              </c:numCache>
            </c:numRef>
          </c:val>
          <c:extLst>
            <c:ext xmlns:c16="http://schemas.microsoft.com/office/drawing/2014/chart" uri="{C3380CC4-5D6E-409C-BE32-E72D297353CC}">
              <c16:uniqueId val="{00000000-C077-452B-B30D-D7CC891BCC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C077-452B-B30D-D7CC891BCC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262.02999999999997</c:v>
                </c:pt>
                <c:pt idx="1">
                  <c:v>240.11</c:v>
                </c:pt>
                <c:pt idx="2">
                  <c:v>202.5</c:v>
                </c:pt>
                <c:pt idx="3">
                  <c:v>173.1</c:v>
                </c:pt>
                <c:pt idx="4">
                  <c:v>170.12</c:v>
                </c:pt>
              </c:numCache>
            </c:numRef>
          </c:val>
          <c:extLst>
            <c:ext xmlns:c16="http://schemas.microsoft.com/office/drawing/2014/chart" uri="{C3380CC4-5D6E-409C-BE32-E72D297353CC}">
              <c16:uniqueId val="{00000000-C20D-4B1E-8594-459C237DEF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C20D-4B1E-8594-459C237DEF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78.680000000000007</c:v>
                </c:pt>
                <c:pt idx="1">
                  <c:v>85.24</c:v>
                </c:pt>
                <c:pt idx="2">
                  <c:v>93.08</c:v>
                </c:pt>
                <c:pt idx="3">
                  <c:v>97.1</c:v>
                </c:pt>
                <c:pt idx="4">
                  <c:v>81.180000000000007</c:v>
                </c:pt>
              </c:numCache>
            </c:numRef>
          </c:val>
          <c:extLst>
            <c:ext xmlns:c16="http://schemas.microsoft.com/office/drawing/2014/chart" uri="{C3380CC4-5D6E-409C-BE32-E72D297353CC}">
              <c16:uniqueId val="{00000000-F1B2-4F27-A87E-3119493C07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F1B2-4F27-A87E-3119493C07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373.22</c:v>
                </c:pt>
                <c:pt idx="1">
                  <c:v>342.93</c:v>
                </c:pt>
                <c:pt idx="2">
                  <c:v>315.25</c:v>
                </c:pt>
                <c:pt idx="3">
                  <c:v>302.04000000000002</c:v>
                </c:pt>
                <c:pt idx="4">
                  <c:v>355.65</c:v>
                </c:pt>
              </c:numCache>
            </c:numRef>
          </c:val>
          <c:extLst>
            <c:ext xmlns:c16="http://schemas.microsoft.com/office/drawing/2014/chart" uri="{C3380CC4-5D6E-409C-BE32-E72D297353CC}">
              <c16:uniqueId val="{00000000-2C42-4D35-8D64-0491560825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2C42-4D35-8D64-0491560825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村田町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11262</v>
      </c>
      <c r="AM8" s="59"/>
      <c r="AN8" s="59"/>
      <c r="AO8" s="59"/>
      <c r="AP8" s="59"/>
      <c r="AQ8" s="59"/>
      <c r="AR8" s="59"/>
      <c r="AS8" s="59"/>
      <c r="AT8" s="50">
        <f>データ!$S$6</f>
        <v>78.38</v>
      </c>
      <c r="AU8" s="51"/>
      <c r="AV8" s="51"/>
      <c r="AW8" s="51"/>
      <c r="AX8" s="51"/>
      <c r="AY8" s="51"/>
      <c r="AZ8" s="51"/>
      <c r="BA8" s="51"/>
      <c r="BB8" s="52">
        <f>データ!$T$6</f>
        <v>143.68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80.89</v>
      </c>
      <c r="J10" s="51"/>
      <c r="K10" s="51"/>
      <c r="L10" s="51"/>
      <c r="M10" s="51"/>
      <c r="N10" s="51"/>
      <c r="O10" s="62"/>
      <c r="P10" s="52">
        <f>データ!$P$6</f>
        <v>97.37</v>
      </c>
      <c r="Q10" s="52"/>
      <c r="R10" s="52"/>
      <c r="S10" s="52"/>
      <c r="T10" s="52"/>
      <c r="U10" s="52"/>
      <c r="V10" s="52"/>
      <c r="W10" s="59">
        <f>データ!$Q$6</f>
        <v>4968</v>
      </c>
      <c r="X10" s="59"/>
      <c r="Y10" s="59"/>
      <c r="Z10" s="59"/>
      <c r="AA10" s="59"/>
      <c r="AB10" s="59"/>
      <c r="AC10" s="59"/>
      <c r="AD10" s="2"/>
      <c r="AE10" s="2"/>
      <c r="AF10" s="2"/>
      <c r="AG10" s="2"/>
      <c r="AH10" s="4"/>
      <c r="AI10" s="4"/>
      <c r="AJ10" s="4"/>
      <c r="AK10" s="4"/>
      <c r="AL10" s="59">
        <f>データ!$U$6</f>
        <v>10764</v>
      </c>
      <c r="AM10" s="59"/>
      <c r="AN10" s="59"/>
      <c r="AO10" s="59"/>
      <c r="AP10" s="59"/>
      <c r="AQ10" s="59"/>
      <c r="AR10" s="59"/>
      <c r="AS10" s="59"/>
      <c r="AT10" s="50">
        <f>データ!$V$6</f>
        <v>38.96</v>
      </c>
      <c r="AU10" s="51"/>
      <c r="AV10" s="51"/>
      <c r="AW10" s="51"/>
      <c r="AX10" s="51"/>
      <c r="AY10" s="51"/>
      <c r="AZ10" s="51"/>
      <c r="BA10" s="51"/>
      <c r="BB10" s="52">
        <f>データ!$W$6</f>
        <v>276.27999999999997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116</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J7x/ohxKvbfYD1FM9BMe+jw5Lg8aAPAjwaLGDpeoh6/UI/dcubq+c9ZDjj21faxKW7MpKshfcKhBhUG9h9wyw==" saltValue="gRCtE/ahYTo0FzRaCh+x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43222</v>
      </c>
      <c r="D6" s="33">
        <f t="shared" si="3"/>
        <v>46</v>
      </c>
      <c r="E6" s="33">
        <f t="shared" si="3"/>
        <v>1</v>
      </c>
      <c r="F6" s="33">
        <f t="shared" si="3"/>
        <v>0</v>
      </c>
      <c r="G6" s="33">
        <f t="shared" si="3"/>
        <v>1</v>
      </c>
      <c r="H6" s="33" t="str">
        <f t="shared" si="3"/>
        <v>宮城県　村田町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80.89</v>
      </c>
      <c r="P6" s="34">
        <f t="shared" si="3"/>
        <v>97.37</v>
      </c>
      <c r="Q6" s="34">
        <f t="shared" si="3"/>
        <v>4968</v>
      </c>
      <c r="R6" s="34">
        <f t="shared" si="3"/>
        <v>11262</v>
      </c>
      <c r="S6" s="34">
        <f t="shared" si="3"/>
        <v>78.38</v>
      </c>
      <c r="T6" s="34">
        <f t="shared" si="3"/>
        <v>143.68</v>
      </c>
      <c r="U6" s="34">
        <f t="shared" si="3"/>
        <v>10764</v>
      </c>
      <c r="V6" s="34">
        <f t="shared" si="3"/>
        <v>38.96</v>
      </c>
      <c r="W6" s="34">
        <f t="shared" si="3"/>
        <v>276.27999999999997</v>
      </c>
      <c r="X6" s="35">
        <f>IF(X7="",NA(),X7)</f>
        <v>103.62</v>
      </c>
      <c r="Y6" s="35">
        <f t="shared" ref="Y6:AG6" si="4">IF(Y7="",NA(),Y7)</f>
        <v>109.81</v>
      </c>
      <c r="Z6" s="35">
        <f t="shared" si="4"/>
        <v>115.91</v>
      </c>
      <c r="AA6" s="35">
        <f t="shared" si="4"/>
        <v>121.63</v>
      </c>
      <c r="AB6" s="35">
        <f t="shared" si="4"/>
        <v>108.3</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818.51</v>
      </c>
      <c r="AU6" s="35">
        <f t="shared" ref="AU6:BC6" si="6">IF(AU7="",NA(),AU7)</f>
        <v>297.63</v>
      </c>
      <c r="AV6" s="35">
        <f t="shared" si="6"/>
        <v>297.42</v>
      </c>
      <c r="AW6" s="35">
        <f t="shared" si="6"/>
        <v>344.07</v>
      </c>
      <c r="AX6" s="35">
        <f t="shared" si="6"/>
        <v>380.89</v>
      </c>
      <c r="AY6" s="35">
        <f t="shared" si="6"/>
        <v>1081.23</v>
      </c>
      <c r="AZ6" s="35">
        <f t="shared" si="6"/>
        <v>406.37</v>
      </c>
      <c r="BA6" s="35">
        <f t="shared" si="6"/>
        <v>398.29</v>
      </c>
      <c r="BB6" s="35">
        <f t="shared" si="6"/>
        <v>388.67</v>
      </c>
      <c r="BC6" s="35">
        <f t="shared" si="6"/>
        <v>355.27</v>
      </c>
      <c r="BD6" s="34" t="str">
        <f>IF(BD7="","",IF(BD7="-","【-】","【"&amp;SUBSTITUTE(TEXT(BD7,"#,##0.00"),"-","△")&amp;"】"))</f>
        <v>【264.34】</v>
      </c>
      <c r="BE6" s="35">
        <f>IF(BE7="",NA(),BE7)</f>
        <v>262.02999999999997</v>
      </c>
      <c r="BF6" s="35">
        <f t="shared" ref="BF6:BN6" si="7">IF(BF7="",NA(),BF7)</f>
        <v>240.11</v>
      </c>
      <c r="BG6" s="35">
        <f t="shared" si="7"/>
        <v>202.5</v>
      </c>
      <c r="BH6" s="35">
        <f t="shared" si="7"/>
        <v>173.1</v>
      </c>
      <c r="BI6" s="35">
        <f t="shared" si="7"/>
        <v>170.12</v>
      </c>
      <c r="BJ6" s="35">
        <f t="shared" si="7"/>
        <v>443.13</v>
      </c>
      <c r="BK6" s="35">
        <f t="shared" si="7"/>
        <v>442.54</v>
      </c>
      <c r="BL6" s="35">
        <f t="shared" si="7"/>
        <v>431</v>
      </c>
      <c r="BM6" s="35">
        <f t="shared" si="7"/>
        <v>422.5</v>
      </c>
      <c r="BN6" s="35">
        <f t="shared" si="7"/>
        <v>458.27</v>
      </c>
      <c r="BO6" s="34" t="str">
        <f>IF(BO7="","",IF(BO7="-","【-】","【"&amp;SUBSTITUTE(TEXT(BO7,"#,##0.00"),"-","△")&amp;"】"))</f>
        <v>【274.27】</v>
      </c>
      <c r="BP6" s="35">
        <f>IF(BP7="",NA(),BP7)</f>
        <v>78.680000000000007</v>
      </c>
      <c r="BQ6" s="35">
        <f t="shared" ref="BQ6:BY6" si="8">IF(BQ7="",NA(),BQ7)</f>
        <v>85.24</v>
      </c>
      <c r="BR6" s="35">
        <f t="shared" si="8"/>
        <v>93.08</v>
      </c>
      <c r="BS6" s="35">
        <f t="shared" si="8"/>
        <v>97.1</v>
      </c>
      <c r="BT6" s="35">
        <f t="shared" si="8"/>
        <v>81.180000000000007</v>
      </c>
      <c r="BU6" s="35">
        <f t="shared" si="8"/>
        <v>95.4</v>
      </c>
      <c r="BV6" s="35">
        <f t="shared" si="8"/>
        <v>98.6</v>
      </c>
      <c r="BW6" s="35">
        <f t="shared" si="8"/>
        <v>100.82</v>
      </c>
      <c r="BX6" s="35">
        <f t="shared" si="8"/>
        <v>101.64</v>
      </c>
      <c r="BY6" s="35">
        <f t="shared" si="8"/>
        <v>96.77</v>
      </c>
      <c r="BZ6" s="34" t="str">
        <f>IF(BZ7="","",IF(BZ7="-","【-】","【"&amp;SUBSTITUTE(TEXT(BZ7,"#,##0.00"),"-","△")&amp;"】"))</f>
        <v>【104.36】</v>
      </c>
      <c r="CA6" s="35">
        <f>IF(CA7="",NA(),CA7)</f>
        <v>373.22</v>
      </c>
      <c r="CB6" s="35">
        <f t="shared" ref="CB6:CJ6" si="9">IF(CB7="",NA(),CB7)</f>
        <v>342.93</v>
      </c>
      <c r="CC6" s="35">
        <f t="shared" si="9"/>
        <v>315.25</v>
      </c>
      <c r="CD6" s="35">
        <f t="shared" si="9"/>
        <v>302.04000000000002</v>
      </c>
      <c r="CE6" s="35">
        <f t="shared" si="9"/>
        <v>355.65</v>
      </c>
      <c r="CF6" s="35">
        <f t="shared" si="9"/>
        <v>186.15</v>
      </c>
      <c r="CG6" s="35">
        <f t="shared" si="9"/>
        <v>181.67</v>
      </c>
      <c r="CH6" s="35">
        <f t="shared" si="9"/>
        <v>179.55</v>
      </c>
      <c r="CI6" s="35">
        <f t="shared" si="9"/>
        <v>179.16</v>
      </c>
      <c r="CJ6" s="35">
        <f t="shared" si="9"/>
        <v>187.18</v>
      </c>
      <c r="CK6" s="34" t="str">
        <f>IF(CK7="","",IF(CK7="-","【-】","【"&amp;SUBSTITUTE(TEXT(CK7,"#,##0.00"),"-","△")&amp;"】"))</f>
        <v>【165.71】</v>
      </c>
      <c r="CL6" s="35">
        <f>IF(CL7="",NA(),CL7)</f>
        <v>54.39</v>
      </c>
      <c r="CM6" s="35">
        <f t="shared" ref="CM6:CU6" si="10">IF(CM7="",NA(),CM7)</f>
        <v>52.59</v>
      </c>
      <c r="CN6" s="35">
        <f t="shared" si="10"/>
        <v>53.49</v>
      </c>
      <c r="CO6" s="35">
        <f t="shared" si="10"/>
        <v>52.46</v>
      </c>
      <c r="CP6" s="35">
        <f t="shared" si="10"/>
        <v>48.06</v>
      </c>
      <c r="CQ6" s="35">
        <f t="shared" si="10"/>
        <v>54.47</v>
      </c>
      <c r="CR6" s="35">
        <f t="shared" si="10"/>
        <v>53.61</v>
      </c>
      <c r="CS6" s="35">
        <f t="shared" si="10"/>
        <v>53.52</v>
      </c>
      <c r="CT6" s="35">
        <f t="shared" si="10"/>
        <v>54.24</v>
      </c>
      <c r="CU6" s="35">
        <f t="shared" si="10"/>
        <v>55.88</v>
      </c>
      <c r="CV6" s="34" t="str">
        <f>IF(CV7="","",IF(CV7="-","【-】","【"&amp;SUBSTITUTE(TEXT(CV7,"#,##0.00"),"-","△")&amp;"】"))</f>
        <v>【60.41】</v>
      </c>
      <c r="CW6" s="35">
        <f>IF(CW7="",NA(),CW7)</f>
        <v>76.540000000000006</v>
      </c>
      <c r="CX6" s="35">
        <f t="shared" ref="CX6:DF6" si="11">IF(CX7="",NA(),CX7)</f>
        <v>76.680000000000007</v>
      </c>
      <c r="CY6" s="35">
        <f t="shared" si="11"/>
        <v>77.099999999999994</v>
      </c>
      <c r="CZ6" s="35">
        <f t="shared" si="11"/>
        <v>78.28</v>
      </c>
      <c r="DA6" s="35">
        <f t="shared" si="11"/>
        <v>80.760000000000005</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40.409999999999997</v>
      </c>
      <c r="DI6" s="35">
        <f t="shared" ref="DI6:DQ6" si="12">IF(DI7="",NA(),DI7)</f>
        <v>42.42</v>
      </c>
      <c r="DJ6" s="35">
        <f t="shared" si="12"/>
        <v>44.25</v>
      </c>
      <c r="DK6" s="35">
        <f t="shared" si="12"/>
        <v>46.05</v>
      </c>
      <c r="DL6" s="35">
        <f t="shared" si="12"/>
        <v>46.36</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18.98</v>
      </c>
      <c r="DT6" s="35">
        <f t="shared" ref="DT6:EB6" si="13">IF(DT7="",NA(),DT7)</f>
        <v>18.86</v>
      </c>
      <c r="DU6" s="35">
        <f t="shared" si="13"/>
        <v>18.39</v>
      </c>
      <c r="DV6" s="35">
        <f t="shared" si="13"/>
        <v>18.27</v>
      </c>
      <c r="DW6" s="35">
        <f t="shared" si="13"/>
        <v>18.18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0.47</v>
      </c>
      <c r="EE6" s="35">
        <f t="shared" ref="EE6:EM6" si="14">IF(EE7="",NA(),EE7)</f>
        <v>0.24</v>
      </c>
      <c r="EF6" s="35">
        <f t="shared" si="14"/>
        <v>0.06</v>
      </c>
      <c r="EG6" s="35">
        <f t="shared" si="14"/>
        <v>0.18</v>
      </c>
      <c r="EH6" s="35">
        <f t="shared" si="14"/>
        <v>0.1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43222</v>
      </c>
      <c r="D7" s="37">
        <v>46</v>
      </c>
      <c r="E7" s="37">
        <v>1</v>
      </c>
      <c r="F7" s="37">
        <v>0</v>
      </c>
      <c r="G7" s="37">
        <v>1</v>
      </c>
      <c r="H7" s="37" t="s">
        <v>104</v>
      </c>
      <c r="I7" s="37" t="s">
        <v>105</v>
      </c>
      <c r="J7" s="37" t="s">
        <v>106</v>
      </c>
      <c r="K7" s="37" t="s">
        <v>107</v>
      </c>
      <c r="L7" s="37" t="s">
        <v>108</v>
      </c>
      <c r="M7" s="37" t="s">
        <v>109</v>
      </c>
      <c r="N7" s="38" t="s">
        <v>110</v>
      </c>
      <c r="O7" s="38">
        <v>80.89</v>
      </c>
      <c r="P7" s="38">
        <v>97.37</v>
      </c>
      <c r="Q7" s="38">
        <v>4968</v>
      </c>
      <c r="R7" s="38">
        <v>11262</v>
      </c>
      <c r="S7" s="38">
        <v>78.38</v>
      </c>
      <c r="T7" s="38">
        <v>143.68</v>
      </c>
      <c r="U7" s="38">
        <v>10764</v>
      </c>
      <c r="V7" s="38">
        <v>38.96</v>
      </c>
      <c r="W7" s="38">
        <v>276.27999999999997</v>
      </c>
      <c r="X7" s="38">
        <v>103.62</v>
      </c>
      <c r="Y7" s="38">
        <v>109.81</v>
      </c>
      <c r="Z7" s="38">
        <v>115.91</v>
      </c>
      <c r="AA7" s="38">
        <v>121.63</v>
      </c>
      <c r="AB7" s="38">
        <v>108.3</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818.51</v>
      </c>
      <c r="AU7" s="38">
        <v>297.63</v>
      </c>
      <c r="AV7" s="38">
        <v>297.42</v>
      </c>
      <c r="AW7" s="38">
        <v>344.07</v>
      </c>
      <c r="AX7" s="38">
        <v>380.89</v>
      </c>
      <c r="AY7" s="38">
        <v>1081.23</v>
      </c>
      <c r="AZ7" s="38">
        <v>406.37</v>
      </c>
      <c r="BA7" s="38">
        <v>398.29</v>
      </c>
      <c r="BB7" s="38">
        <v>388.67</v>
      </c>
      <c r="BC7" s="38">
        <v>355.27</v>
      </c>
      <c r="BD7" s="38">
        <v>264.33999999999997</v>
      </c>
      <c r="BE7" s="38">
        <v>262.02999999999997</v>
      </c>
      <c r="BF7" s="38">
        <v>240.11</v>
      </c>
      <c r="BG7" s="38">
        <v>202.5</v>
      </c>
      <c r="BH7" s="38">
        <v>173.1</v>
      </c>
      <c r="BI7" s="38">
        <v>170.12</v>
      </c>
      <c r="BJ7" s="38">
        <v>443.13</v>
      </c>
      <c r="BK7" s="38">
        <v>442.54</v>
      </c>
      <c r="BL7" s="38">
        <v>431</v>
      </c>
      <c r="BM7" s="38">
        <v>422.5</v>
      </c>
      <c r="BN7" s="38">
        <v>458.27</v>
      </c>
      <c r="BO7" s="38">
        <v>274.27</v>
      </c>
      <c r="BP7" s="38">
        <v>78.680000000000007</v>
      </c>
      <c r="BQ7" s="38">
        <v>85.24</v>
      </c>
      <c r="BR7" s="38">
        <v>93.08</v>
      </c>
      <c r="BS7" s="38">
        <v>97.1</v>
      </c>
      <c r="BT7" s="38">
        <v>81.180000000000007</v>
      </c>
      <c r="BU7" s="38">
        <v>95.4</v>
      </c>
      <c r="BV7" s="38">
        <v>98.6</v>
      </c>
      <c r="BW7" s="38">
        <v>100.82</v>
      </c>
      <c r="BX7" s="38">
        <v>101.64</v>
      </c>
      <c r="BY7" s="38">
        <v>96.77</v>
      </c>
      <c r="BZ7" s="38">
        <v>104.36</v>
      </c>
      <c r="CA7" s="38">
        <v>373.22</v>
      </c>
      <c r="CB7" s="38">
        <v>342.93</v>
      </c>
      <c r="CC7" s="38">
        <v>315.25</v>
      </c>
      <c r="CD7" s="38">
        <v>302.04000000000002</v>
      </c>
      <c r="CE7" s="38">
        <v>355.65</v>
      </c>
      <c r="CF7" s="38">
        <v>186.15</v>
      </c>
      <c r="CG7" s="38">
        <v>181.67</v>
      </c>
      <c r="CH7" s="38">
        <v>179.55</v>
      </c>
      <c r="CI7" s="38">
        <v>179.16</v>
      </c>
      <c r="CJ7" s="38">
        <v>187.18</v>
      </c>
      <c r="CK7" s="38">
        <v>165.71</v>
      </c>
      <c r="CL7" s="38">
        <v>54.39</v>
      </c>
      <c r="CM7" s="38">
        <v>52.59</v>
      </c>
      <c r="CN7" s="38">
        <v>53.49</v>
      </c>
      <c r="CO7" s="38">
        <v>52.46</v>
      </c>
      <c r="CP7" s="38">
        <v>48.06</v>
      </c>
      <c r="CQ7" s="38">
        <v>54.47</v>
      </c>
      <c r="CR7" s="38">
        <v>53.61</v>
      </c>
      <c r="CS7" s="38">
        <v>53.52</v>
      </c>
      <c r="CT7" s="38">
        <v>54.24</v>
      </c>
      <c r="CU7" s="38">
        <v>55.88</v>
      </c>
      <c r="CV7" s="38">
        <v>60.41</v>
      </c>
      <c r="CW7" s="38">
        <v>76.540000000000006</v>
      </c>
      <c r="CX7" s="38">
        <v>76.680000000000007</v>
      </c>
      <c r="CY7" s="38">
        <v>77.099999999999994</v>
      </c>
      <c r="CZ7" s="38">
        <v>78.28</v>
      </c>
      <c r="DA7" s="38">
        <v>80.760000000000005</v>
      </c>
      <c r="DB7" s="38">
        <v>81.459999999999994</v>
      </c>
      <c r="DC7" s="38">
        <v>81.31</v>
      </c>
      <c r="DD7" s="38">
        <v>81.459999999999994</v>
      </c>
      <c r="DE7" s="38">
        <v>81.680000000000007</v>
      </c>
      <c r="DF7" s="38">
        <v>80.989999999999995</v>
      </c>
      <c r="DG7" s="38">
        <v>89.93</v>
      </c>
      <c r="DH7" s="38">
        <v>40.409999999999997</v>
      </c>
      <c r="DI7" s="38">
        <v>42.42</v>
      </c>
      <c r="DJ7" s="38">
        <v>44.25</v>
      </c>
      <c r="DK7" s="38">
        <v>46.05</v>
      </c>
      <c r="DL7" s="38">
        <v>46.36</v>
      </c>
      <c r="DM7" s="38">
        <v>38.520000000000003</v>
      </c>
      <c r="DN7" s="38">
        <v>46.67</v>
      </c>
      <c r="DO7" s="38">
        <v>47.7</v>
      </c>
      <c r="DP7" s="38">
        <v>48.14</v>
      </c>
      <c r="DQ7" s="38">
        <v>46.61</v>
      </c>
      <c r="DR7" s="38">
        <v>48.12</v>
      </c>
      <c r="DS7" s="38">
        <v>18.98</v>
      </c>
      <c r="DT7" s="38">
        <v>18.86</v>
      </c>
      <c r="DU7" s="38">
        <v>18.39</v>
      </c>
      <c r="DV7" s="38">
        <v>18.27</v>
      </c>
      <c r="DW7" s="38">
        <v>18.18</v>
      </c>
      <c r="DX7" s="38">
        <v>9.43</v>
      </c>
      <c r="DY7" s="38">
        <v>10.029999999999999</v>
      </c>
      <c r="DZ7" s="38">
        <v>7.26</v>
      </c>
      <c r="EA7" s="38">
        <v>11.13</v>
      </c>
      <c r="EB7" s="38">
        <v>10.84</v>
      </c>
      <c r="EC7" s="38">
        <v>15.89</v>
      </c>
      <c r="ED7" s="38">
        <v>0.47</v>
      </c>
      <c r="EE7" s="38">
        <v>0.24</v>
      </c>
      <c r="EF7" s="38">
        <v>0.06</v>
      </c>
      <c r="EG7" s="38">
        <v>0.18</v>
      </c>
      <c r="EH7" s="38">
        <v>0.1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2019-02-08T07:16:15Z</cp:lastPrinted>
  <dcterms:created xsi:type="dcterms:W3CDTF">2018-12-03T08:26:20Z</dcterms:created>
  <dcterms:modified xsi:type="dcterms:W3CDTF">2019-02-08T07:54:36Z</dcterms:modified>
  <cp:category/>
</cp:coreProperties>
</file>