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ePXobEgSzZkTl5oEchCYcQ++6eOx3mMhW9pxkAYDJOkeFofeVPGeO1yi2Ha3rYZn0Jl1/6sdm9nPn6zx6smQ==" workbookSaltValue="+nvWgJ+q8LZwwMUbAhFg6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<sst xmlns="http://schemas.openxmlformats.org/spreadsheetml/2006/main" count="240" uniqueCount="126">
  <si>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</si>
  <si>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</si>
  <si>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</si>
  <si>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</si>
  <si>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</si>
  <si>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</si>
  <si>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</si>
  <si>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</si>
  <si>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</si>
  <si>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</si>
  <si>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</si>
  <si>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</si>
  <si>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</si>
  <si>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</si>
  <si>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</si>
  <si>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</si>
  <si>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</si>
  <si>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</si>
  <si>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</si>
  <si>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</si>
  <si>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</si>
  <si>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</si>
  <si>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</si>
  <si>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</si>
  <si>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</si>
  <si>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</si>
  <si>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</si>
  <si>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</si>
  <si>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</si>
  <si>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</si>
  <si>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</si>
  <si>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</si>
  <si>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</si>
  <si>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</si>
  <si>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</si>
  <si>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</si>
  <si>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</si>
  <si>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</si>
  <si>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</si>
  <si>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</si>
  <si>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</si>
  <si>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</si>
  <si>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</si>
  <si>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</si>
  <si>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</si>
  <si>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</si>
  <si>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</si>
  <si>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</si>
  <si>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</si>
  <si>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</si>
  <si>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</si>
  <si>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</si>
  <si>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</si>
  <si>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</si>
  <si>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</si>
  <si>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</si>
  <si>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</si>
  <si>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</si>
  <si>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</si>
  <si>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</si>
  <si>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</si>
  <si>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</si>
  <si>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</si>
  <si>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</si>
  <si>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</si>
  <si>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</si>
  <si>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</si>
  <si>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</si>
  <si>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</si>
  <si>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</si>
  <si>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</si>
  <si>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</si>
  <si>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</si>
  <si>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</si>
  <si>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</si>
  <si>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</si>
  <si>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</si>
  <si>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</si>
  <si>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</si>
  <si>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</si>
  <si>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</si>
  <si>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</si>
  <si>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</si>
  <si>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</si>
  <si>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</si>
  <si>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</si>
  <si>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</si>
  <si>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</si>
  <si>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</si>
  <si>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</si>
  <si>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</si>
  <si>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</si>
  <si>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</si>
  <si>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</si>
  <si>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</si>
  <si>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</si>
  <si>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</si>
  <si>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</si>
  <si>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</si>
  <si>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</si>
  <si>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</si>
  <si>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</si>
  <si>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</si>
  <si>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</si>
  <si>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</si>
  <si>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</si>
  <si>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</si>
  <si>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</si>
  <si>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</si>
  <si>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</si>
  <si>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</si>
  <si>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</si>
  <si>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</si>
  <si>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</si>
  <si>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</si>
  <si>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</si>
  <si>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</si>
  <si>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</si>
  <si>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</si>
  <si>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</si>
  <si>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</si>
  <si>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</si>
  <si>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</si>
  <si>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指標として表れていないが，実体として，供用開始から20年以上経過し，施設の老朽化も始まっている。
　現在は新たな施設建設は行っておらず機能強化工事を実施している。平成28年度に一部管渠の更新を行った。
　今後，長寿命化計画に基づき管渠の老朽化対策も行っていく。</t>
    <rPh sb="1" eb="3">
      <t>シヒョウ</t>
    </rPh>
    <rPh sb="6" eb="7">
      <t>アラワ</t>
    </rPh>
    <rPh sb="14" eb="16">
      <t>ジッタイ</t>
    </rPh>
    <rPh sb="20" eb="22">
      <t>キョウヨウ</t>
    </rPh>
    <rPh sb="22" eb="24">
      <t>カイシ</t>
    </rPh>
    <rPh sb="28" eb="29">
      <t>ネン</t>
    </rPh>
    <rPh sb="29" eb="31">
      <t>イジョウ</t>
    </rPh>
    <rPh sb="31" eb="33">
      <t>ケイカ</t>
    </rPh>
    <rPh sb="35" eb="37">
      <t>シセツ</t>
    </rPh>
    <rPh sb="38" eb="41">
      <t>ロウキュウカ</t>
    </rPh>
    <rPh sb="42" eb="43">
      <t>ハジ</t>
    </rPh>
    <rPh sb="51" eb="53">
      <t>ゲンザイ</t>
    </rPh>
    <rPh sb="54" eb="55">
      <t>アラ</t>
    </rPh>
    <rPh sb="57" eb="59">
      <t>シセツ</t>
    </rPh>
    <rPh sb="59" eb="61">
      <t>ケンセツ</t>
    </rPh>
    <rPh sb="62" eb="63">
      <t>オコナ</t>
    </rPh>
    <rPh sb="68" eb="72">
      <t>キノウキョウカ</t>
    </rPh>
    <rPh sb="72" eb="74">
      <t>コウジ</t>
    </rPh>
    <rPh sb="75" eb="77">
      <t>ジッシ</t>
    </rPh>
    <rPh sb="82" eb="84">
      <t>ヘイセイ</t>
    </rPh>
    <rPh sb="86" eb="88">
      <t>ネンド</t>
    </rPh>
    <rPh sb="89" eb="91">
      <t>イチブ</t>
    </rPh>
    <rPh sb="91" eb="93">
      <t>カンキョ</t>
    </rPh>
    <rPh sb="94" eb="96">
      <t>コウシン</t>
    </rPh>
    <rPh sb="97" eb="98">
      <t>オコナ</t>
    </rPh>
    <rPh sb="103" eb="105">
      <t>コンゴ</t>
    </rPh>
    <rPh sb="106" eb="107">
      <t>チョウ</t>
    </rPh>
    <rPh sb="107" eb="110">
      <t>ジュミョウカ</t>
    </rPh>
    <rPh sb="110" eb="112">
      <t>ケイカク</t>
    </rPh>
    <rPh sb="113" eb="114">
      <t>モト</t>
    </rPh>
    <rPh sb="116" eb="118">
      <t>カンキョ</t>
    </rPh>
    <rPh sb="119" eb="122">
      <t>ロウキュウカ</t>
    </rPh>
    <rPh sb="122" eb="124">
      <t>タイサク</t>
    </rPh>
    <rPh sb="125" eb="126">
      <t>オコナ</t>
    </rPh>
    <phoneticPr fontId="4"/>
  </si>
  <si>
    <t>　各指標をみてみると，経営的に健全であるとは言えない状況であり，若干悪化している。
　今後は，平成28年度に策定した経営戦略に基づき，水洗化率の向上，使用料の確保，コスト削減など，経営改善に向けたなお一層の努力が必要である。</t>
    <rPh sb="1" eb="2">
      <t>カク</t>
    </rPh>
    <rPh sb="2" eb="4">
      <t>シヒョウ</t>
    </rPh>
    <rPh sb="11" eb="14">
      <t>ケイエイテキ</t>
    </rPh>
    <rPh sb="15" eb="17">
      <t>ケンゼン</t>
    </rPh>
    <rPh sb="22" eb="23">
      <t>イ</t>
    </rPh>
    <rPh sb="26" eb="28">
      <t>ジョウキョウ</t>
    </rPh>
    <rPh sb="32" eb="34">
      <t>ジャッカン</t>
    </rPh>
    <rPh sb="34" eb="36">
      <t>アッカ</t>
    </rPh>
    <rPh sb="43" eb="45">
      <t>コンゴ</t>
    </rPh>
    <rPh sb="47" eb="49">
      <t>ヘイセイ</t>
    </rPh>
    <rPh sb="51" eb="53">
      <t>ネンド</t>
    </rPh>
    <rPh sb="54" eb="56">
      <t>サクテイ</t>
    </rPh>
    <rPh sb="58" eb="60">
      <t>ケイエイ</t>
    </rPh>
    <rPh sb="60" eb="62">
      <t>センリャク</t>
    </rPh>
    <rPh sb="63" eb="64">
      <t>モト</t>
    </rPh>
    <rPh sb="67" eb="70">
      <t>スイセンカ</t>
    </rPh>
    <rPh sb="70" eb="71">
      <t>リツ</t>
    </rPh>
    <rPh sb="72" eb="74">
      <t>コウジョウ</t>
    </rPh>
    <rPh sb="75" eb="78">
      <t>シヨウリョウ</t>
    </rPh>
    <rPh sb="79" eb="81">
      <t>カクホ</t>
    </rPh>
    <rPh sb="85" eb="87">
      <t>サクゲン</t>
    </rPh>
    <rPh sb="90" eb="92">
      <t>ケイエイ</t>
    </rPh>
    <rPh sb="92" eb="94">
      <t>カイゼン</t>
    </rPh>
    <rPh sb="95" eb="96">
      <t>ム</t>
    </rPh>
    <phoneticPr fontId="4"/>
  </si>
  <si>
    <t>　①収益的収支比率は，平成26年度以降悪化している。これは，地方債償還金の増加が原因である。
　④企業債残高対事業規模比率は前年度よりも10ポイント増加している。これは，企業債残高に対する一般会計の負担額の減少が影響したものである。
　⑤経費回収率は平成28年度と比較すると，上向きであるものの高い数値ではない。
　⑥汚水処理原価は平成28年度よりも14円ほど下がったが，まだ類似団体の平均値よりも20円ほど高い。これは有収水量に比して，維持管理費がかかっていることが原因である。処理施設や管路の効率的な運用と適切な管理を行い，費用の逓減に努める必要がある。
　⑦施設利用率は3割程度であり，まだ処理能力に余裕がある。これは処理施設によっては接続率が低迷していることのほか，人口の減少により計画時の人口と現在人口が乖離し，結果的に整備済みの施設を生かしきれていないことも原因である。
　⑧水洗化率も上向いてはいるものの類似団体平均よりも低い。処理施設も多く，事業区域ごとに施設利用率や水洗化率のばらつきが生じている。</t>
    <rPh sb="2" eb="5">
      <t>シュウエキテキ</t>
    </rPh>
    <rPh sb="5" eb="7">
      <t>シュウシ</t>
    </rPh>
    <rPh sb="7" eb="9">
      <t>ヒリツ</t>
    </rPh>
    <rPh sb="11" eb="13">
      <t>ヘイセイ</t>
    </rPh>
    <rPh sb="15" eb="17">
      <t>ネンド</t>
    </rPh>
    <rPh sb="17" eb="19">
      <t>イコウ</t>
    </rPh>
    <rPh sb="19" eb="21">
      <t>アッカ</t>
    </rPh>
    <rPh sb="30" eb="33">
      <t>チホウサイ</t>
    </rPh>
    <rPh sb="33" eb="35">
      <t>ショウカン</t>
    </rPh>
    <rPh sb="35" eb="36">
      <t>キン</t>
    </rPh>
    <rPh sb="37" eb="39">
      <t>ゾウカ</t>
    </rPh>
    <rPh sb="40" eb="42">
      <t>ゲンイン</t>
    </rPh>
    <rPh sb="49" eb="51">
      <t>キギョウ</t>
    </rPh>
    <rPh sb="51" eb="52">
      <t>サイ</t>
    </rPh>
    <rPh sb="52" eb="54">
      <t>ザンダカ</t>
    </rPh>
    <rPh sb="54" eb="55">
      <t>タイ</t>
    </rPh>
    <rPh sb="55" eb="57">
      <t>ジギョウ</t>
    </rPh>
    <rPh sb="57" eb="59">
      <t>キボ</t>
    </rPh>
    <rPh sb="59" eb="61">
      <t>ヒリツ</t>
    </rPh>
    <rPh sb="62" eb="65">
      <t>ゼンネンド</t>
    </rPh>
    <rPh sb="74" eb="76">
      <t>ゾウカ</t>
    </rPh>
    <rPh sb="85" eb="87">
      <t>キギョウ</t>
    </rPh>
    <rPh sb="87" eb="88">
      <t>サイ</t>
    </rPh>
    <rPh sb="88" eb="90">
      <t>ザンダカ</t>
    </rPh>
    <rPh sb="91" eb="92">
      <t>タイ</t>
    </rPh>
    <rPh sb="94" eb="96">
      <t>イッパン</t>
    </rPh>
    <rPh sb="96" eb="98">
      <t>カイケイ</t>
    </rPh>
    <rPh sb="99" eb="101">
      <t>フタン</t>
    </rPh>
    <rPh sb="101" eb="102">
      <t>ガク</t>
    </rPh>
    <rPh sb="103" eb="105">
      <t>ゲンショウ</t>
    </rPh>
    <rPh sb="106" eb="108">
      <t>エイキョウ</t>
    </rPh>
    <rPh sb="119" eb="121">
      <t>ケイヒ</t>
    </rPh>
    <rPh sb="121" eb="123">
      <t>カイシュウ</t>
    </rPh>
    <rPh sb="123" eb="124">
      <t>リツ</t>
    </rPh>
    <rPh sb="125" eb="127">
      <t>ヘイセイ</t>
    </rPh>
    <rPh sb="129" eb="131">
      <t>ネンド</t>
    </rPh>
    <rPh sb="132" eb="134">
      <t>ヒカク</t>
    </rPh>
    <rPh sb="138" eb="140">
      <t>ウワム</t>
    </rPh>
    <rPh sb="147" eb="148">
      <t>タカ</t>
    </rPh>
    <rPh sb="149" eb="151">
      <t>スウチ</t>
    </rPh>
    <rPh sb="159" eb="161">
      <t>オスイ</t>
    </rPh>
    <rPh sb="161" eb="163">
      <t>ショリ</t>
    </rPh>
    <rPh sb="163" eb="165">
      <t>ゲンカ</t>
    </rPh>
    <rPh sb="166" eb="168">
      <t>ヘイセイ</t>
    </rPh>
    <rPh sb="170" eb="172">
      <t>ネンド</t>
    </rPh>
    <rPh sb="177" eb="178">
      <t>エン</t>
    </rPh>
    <rPh sb="180" eb="181">
      <t>サ</t>
    </rPh>
    <rPh sb="188" eb="190">
      <t>ルイジ</t>
    </rPh>
    <rPh sb="190" eb="192">
      <t>ダンタイ</t>
    </rPh>
    <rPh sb="193" eb="196">
      <t>ヘイキンチ</t>
    </rPh>
    <rPh sb="201" eb="202">
      <t>エン</t>
    </rPh>
    <rPh sb="204" eb="205">
      <t>タカ</t>
    </rPh>
    <rPh sb="210" eb="211">
      <t>ユウ</t>
    </rPh>
    <rPh sb="212" eb="214">
      <t>スイリョウ</t>
    </rPh>
    <rPh sb="215" eb="216">
      <t>ヒ</t>
    </rPh>
    <rPh sb="219" eb="221">
      <t>イジ</t>
    </rPh>
    <rPh sb="221" eb="224">
      <t>カンリヒ</t>
    </rPh>
    <rPh sb="234" eb="236">
      <t>ゲンイン</t>
    </rPh>
    <rPh sb="240" eb="242">
      <t>ショリ</t>
    </rPh>
    <rPh sb="242" eb="244">
      <t>シセツ</t>
    </rPh>
    <rPh sb="245" eb="247">
      <t>カンロ</t>
    </rPh>
    <rPh sb="248" eb="251">
      <t>コウリツテキ</t>
    </rPh>
    <rPh sb="252" eb="254">
      <t>ウンヨウ</t>
    </rPh>
    <rPh sb="255" eb="257">
      <t>テキセツ</t>
    </rPh>
    <rPh sb="258" eb="260">
      <t>カンリ</t>
    </rPh>
    <rPh sb="261" eb="262">
      <t>オコナ</t>
    </rPh>
    <rPh sb="264" eb="266">
      <t>ヒヨウ</t>
    </rPh>
    <rPh sb="267" eb="269">
      <t>テイゲン</t>
    </rPh>
    <rPh sb="270" eb="271">
      <t>ツト</t>
    </rPh>
    <rPh sb="273" eb="275">
      <t>ヒツヨウ</t>
    </rPh>
    <rPh sb="282" eb="284">
      <t>シセツ</t>
    </rPh>
    <rPh sb="284" eb="287">
      <t>リヨウリツ</t>
    </rPh>
    <rPh sb="289" eb="290">
      <t>ワリ</t>
    </rPh>
    <rPh sb="290" eb="292">
      <t>テイド</t>
    </rPh>
    <rPh sb="298" eb="300">
      <t>ショリ</t>
    </rPh>
    <rPh sb="300" eb="302">
      <t>ノウリョク</t>
    </rPh>
    <rPh sb="303" eb="305">
      <t>ヨユウ</t>
    </rPh>
    <rPh sb="312" eb="314">
      <t>ショリ</t>
    </rPh>
    <rPh sb="314" eb="316">
      <t>シセツ</t>
    </rPh>
    <rPh sb="321" eb="323">
      <t>セツゾク</t>
    </rPh>
    <rPh sb="323" eb="324">
      <t>リツ</t>
    </rPh>
    <rPh sb="325" eb="327">
      <t>テイメイ</t>
    </rPh>
    <rPh sb="337" eb="339">
      <t>ジンコウ</t>
    </rPh>
    <rPh sb="340" eb="342">
      <t>ゲンショウ</t>
    </rPh>
    <rPh sb="345" eb="347">
      <t>ケイカク</t>
    </rPh>
    <rPh sb="347" eb="348">
      <t>ジ</t>
    </rPh>
    <rPh sb="349" eb="351">
      <t>ジンコウ</t>
    </rPh>
    <rPh sb="352" eb="354">
      <t>ゲンザイ</t>
    </rPh>
    <rPh sb="354" eb="356">
      <t>ジンコウ</t>
    </rPh>
    <rPh sb="357" eb="359">
      <t>カイリ</t>
    </rPh>
    <rPh sb="361" eb="364">
      <t>ケッカテキ</t>
    </rPh>
    <rPh sb="365" eb="367">
      <t>セイビ</t>
    </rPh>
    <rPh sb="367" eb="368">
      <t>ズ</t>
    </rPh>
    <rPh sb="370" eb="372">
      <t>シセツ</t>
    </rPh>
    <rPh sb="373" eb="374">
      <t>イ</t>
    </rPh>
    <rPh sb="385" eb="387">
      <t>ゲンイン</t>
    </rPh>
    <rPh sb="394" eb="397">
      <t>スイセンカ</t>
    </rPh>
    <rPh sb="397" eb="398">
      <t>リツ</t>
    </rPh>
    <rPh sb="399" eb="401">
      <t>ウワム</t>
    </rPh>
    <rPh sb="409" eb="411">
      <t>ルイジ</t>
    </rPh>
    <rPh sb="411" eb="413">
      <t>ダンタイ</t>
    </rPh>
    <rPh sb="413" eb="415">
      <t>ヘイキン</t>
    </rPh>
    <rPh sb="418" eb="419">
      <t>ヒク</t>
    </rPh>
    <rPh sb="421" eb="423">
      <t>ショリ</t>
    </rPh>
    <rPh sb="423" eb="425">
      <t>シセツ</t>
    </rPh>
    <rPh sb="426" eb="427">
      <t>オオ</t>
    </rPh>
    <rPh sb="429" eb="431">
      <t>ジギョウ</t>
    </rPh>
    <rPh sb="431" eb="433">
      <t>クイキ</t>
    </rPh>
    <rPh sb="436" eb="438">
      <t>シセツ</t>
    </rPh>
    <rPh sb="438" eb="441">
      <t>リヨウリツ</t>
    </rPh>
    <rPh sb="442" eb="445">
      <t>スイセンカ</t>
    </rPh>
    <rPh sb="445" eb="446">
      <t>リツ</t>
    </rPh>
    <rPh sb="452" eb="453">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</si>
</sst>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0.12</c:v>
                </c:pt>
                <c:pt idx="4">
                  <c:v>0</c:v>
                </c:pt>
              </c:numCache>
            </c:numRef>
          </c:val>
          <c:extLst xmlns:c16r2="http://schemas.microsoft.com/office/drawing/2015/06/chart">
            <c:ext xmlns:c16="http://schemas.microsoft.com/office/drawing/2014/chart" uri="{C3380CC4-5D6E-409C-BE32-E72D297353CC}">
              <c16:uniqueId val="{00000000-AEAF-461F-AA7A-7783A4C1E205}"/>
            </c:ext>
          </c:extLst>
        </c:ser>
        <c:dLbls>
          <c:showLegendKey val="0"/>
          <c:showVal val="0"/>
          <c:showCatName val="0"/>
          <c:showSerName val="0"/>
          <c:showPercent val="0"/>
          <c:showBubbleSize val="0"/>
        </c:dLbls>
        <c:gapWidth val="150"/>
        <c:axId val="248517760"/>
        <c:axId val="2485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EAF-461F-AA7A-7783A4C1E205}"/>
            </c:ext>
          </c:extLst>
        </c:ser>
        <c:dLbls>
          <c:showLegendKey val="0"/>
          <c:showVal val="0"/>
          <c:showCatName val="0"/>
          <c:showSerName val="0"/>
          <c:showPercent val="0"/>
          <c:showBubbleSize val="0"/>
        </c:dLbls>
        <c:marker val="1"/>
        <c:smooth val="0"/>
        <c:axId val="248517760"/>
        <c:axId val="248519680"/>
      </c:lineChart>
      <c:dateAx>
        <c:axId val="248517760"/>
        <c:scaling>
          <c:orientation val="minMax"/>
        </c:scaling>
        <c:delete val="1"/>
        <c:axPos val="b"/>
        <c:numFmt formatCode="ge" sourceLinked="1"/>
        <c:majorTickMark val="none"/>
        <c:minorTickMark val="none"/>
        <c:tickLblPos val="none"/>
        <c:crossAx val="248519680"/>
        <c:crosses val="autoZero"/>
        <c:auto val="1"/>
        <c:lblOffset val="100"/>
        <c:baseTimeUnit val="years"/>
      </c:dateAx>
      <c:valAx>
        <c:axId val="2485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42.47</c:v>
                </c:pt>
                <c:pt idx="1">
                  <c:v>33.090000000000003</c:v>
                </c:pt>
                <c:pt idx="2">
                  <c:v>35.380000000000003</c:v>
                </c:pt>
                <c:pt idx="3">
                  <c:v>35.229999999999997</c:v>
                </c:pt>
                <c:pt idx="4">
                  <c:v>34.21</c:v>
                </c:pt>
              </c:numCache>
            </c:numRef>
          </c:val>
          <c:extLst xmlns:c16r2="http://schemas.microsoft.com/office/drawing/2015/06/chart">
            <c:ext xmlns:c16="http://schemas.microsoft.com/office/drawing/2014/chart" uri="{C3380CC4-5D6E-409C-BE32-E72D297353CC}">
              <c16:uniqueId val="{00000000-8F83-46ED-B253-FCEACAC6C1D4}"/>
            </c:ext>
          </c:extLst>
        </c:ser>
        <c:dLbls>
          <c:showLegendKey val="0"/>
          <c:showVal val="0"/>
          <c:showCatName val="0"/>
          <c:showSerName val="0"/>
          <c:showPercent val="0"/>
          <c:showBubbleSize val="0"/>
        </c:dLbls>
        <c:gapWidth val="150"/>
        <c:axId val="215737088"/>
        <c:axId val="2157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F83-46ED-B253-FCEACAC6C1D4}"/>
            </c:ext>
          </c:extLst>
        </c:ser>
        <c:dLbls>
          <c:showLegendKey val="0"/>
          <c:showVal val="0"/>
          <c:showCatName val="0"/>
          <c:showSerName val="0"/>
          <c:showPercent val="0"/>
          <c:showBubbleSize val="0"/>
        </c:dLbls>
        <c:marker val="1"/>
        <c:smooth val="0"/>
        <c:axId val="215737088"/>
        <c:axId val="215739008"/>
      </c:lineChart>
      <c:dateAx>
        <c:axId val="215737088"/>
        <c:scaling>
          <c:orientation val="minMax"/>
        </c:scaling>
        <c:delete val="1"/>
        <c:axPos val="b"/>
        <c:numFmt formatCode="ge" sourceLinked="1"/>
        <c:majorTickMark val="none"/>
        <c:minorTickMark val="none"/>
        <c:tickLblPos val="none"/>
        <c:crossAx val="215739008"/>
        <c:crosses val="autoZero"/>
        <c:auto val="1"/>
        <c:lblOffset val="100"/>
        <c:baseTimeUnit val="years"/>
      </c:dateAx>
      <c:valAx>
        <c:axId val="2157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63.81</c:v>
                </c:pt>
                <c:pt idx="1">
                  <c:v>64.91</c:v>
                </c:pt>
                <c:pt idx="2">
                  <c:v>66.11</c:v>
                </c:pt>
                <c:pt idx="3">
                  <c:v>66.989999999999995</c:v>
                </c:pt>
                <c:pt idx="4">
                  <c:v>67.98</c:v>
                </c:pt>
              </c:numCache>
            </c:numRef>
          </c:val>
          <c:extLst xmlns:c16r2="http://schemas.microsoft.com/office/drawing/2015/06/chart">
            <c:ext xmlns:c16="http://schemas.microsoft.com/office/drawing/2014/chart" uri="{C3380CC4-5D6E-409C-BE32-E72D297353CC}">
              <c16:uniqueId val="{00000000-4124-4F33-B2AD-72CAE81E1300}"/>
            </c:ext>
          </c:extLst>
        </c:ser>
        <c:dLbls>
          <c:showLegendKey val="0"/>
          <c:showVal val="0"/>
          <c:showCatName val="0"/>
          <c:showSerName val="0"/>
          <c:showPercent val="0"/>
          <c:showBubbleSize val="0"/>
        </c:dLbls>
        <c:gapWidth val="150"/>
        <c:axId val="215831680"/>
        <c:axId val="2158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124-4F33-B2AD-72CAE81E1300}"/>
            </c:ext>
          </c:extLst>
        </c:ser>
        <c:dLbls>
          <c:showLegendKey val="0"/>
          <c:showVal val="0"/>
          <c:showCatName val="0"/>
          <c:showSerName val="0"/>
          <c:showPercent val="0"/>
          <c:showBubbleSize val="0"/>
        </c:dLbls>
        <c:marker val="1"/>
        <c:smooth val="0"/>
        <c:axId val="215831680"/>
        <c:axId val="215833600"/>
      </c:lineChart>
      <c:dateAx>
        <c:axId val="215831680"/>
        <c:scaling>
          <c:orientation val="minMax"/>
        </c:scaling>
        <c:delete val="1"/>
        <c:axPos val="b"/>
        <c:numFmt formatCode="ge" sourceLinked="1"/>
        <c:majorTickMark val="none"/>
        <c:minorTickMark val="none"/>
        <c:tickLblPos val="none"/>
        <c:crossAx val="215833600"/>
        <c:crosses val="autoZero"/>
        <c:auto val="1"/>
        <c:lblOffset val="100"/>
        <c:baseTimeUnit val="years"/>
      </c:dateAx>
      <c:valAx>
        <c:axId val="2158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62.07</c:v>
                </c:pt>
                <c:pt idx="1">
                  <c:v>78.260000000000005</c:v>
                </c:pt>
                <c:pt idx="2">
                  <c:v>77.86</c:v>
                </c:pt>
                <c:pt idx="3">
                  <c:v>76.62</c:v>
                </c:pt>
                <c:pt idx="4">
                  <c:v>76.47</c:v>
                </c:pt>
              </c:numCache>
            </c:numRef>
          </c:val>
          <c:extLst xmlns:c16r2="http://schemas.microsoft.com/office/drawing/2015/06/chart">
            <c:ext xmlns:c16="http://schemas.microsoft.com/office/drawing/2014/chart" uri="{C3380CC4-5D6E-409C-BE32-E72D297353CC}">
              <c16:uniqueId val="{00000000-6E71-4FC8-ACE3-19DFDF2983C5}"/>
            </c:ext>
          </c:extLst>
        </c:ser>
        <c:dLbls>
          <c:showLegendKey val="0"/>
          <c:showVal val="0"/>
          <c:showCatName val="0"/>
          <c:showSerName val="0"/>
          <c:showPercent val="0"/>
          <c:showBubbleSize val="0"/>
        </c:dLbls>
        <c:gapWidth val="150"/>
        <c:axId val="248576256"/>
        <c:axId val="2153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71-4FC8-ACE3-19DFDF2983C5}"/>
            </c:ext>
          </c:extLst>
        </c:ser>
        <c:dLbls>
          <c:showLegendKey val="0"/>
          <c:showVal val="0"/>
          <c:showCatName val="0"/>
          <c:showSerName val="0"/>
          <c:showPercent val="0"/>
          <c:showBubbleSize val="0"/>
        </c:dLbls>
        <c:marker val="1"/>
        <c:smooth val="0"/>
        <c:axId val="248576256"/>
        <c:axId val="215351296"/>
      </c:lineChart>
      <c:dateAx>
        <c:axId val="248576256"/>
        <c:scaling>
          <c:orientation val="minMax"/>
        </c:scaling>
        <c:delete val="1"/>
        <c:axPos val="b"/>
        <c:numFmt formatCode="ge" sourceLinked="1"/>
        <c:majorTickMark val="none"/>
        <c:minorTickMark val="none"/>
        <c:tickLblPos val="none"/>
        <c:crossAx val="215351296"/>
        <c:crosses val="autoZero"/>
        <c:auto val="1"/>
        <c:lblOffset val="100"/>
        <c:baseTimeUnit val="years"/>
      </c:dateAx>
      <c:valAx>
        <c:axId val="2153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42-4F94-BD3F-9158994FF38E}"/>
            </c:ext>
          </c:extLst>
        </c:ser>
        <c:dLbls>
          <c:showLegendKey val="0"/>
          <c:showVal val="0"/>
          <c:showCatName val="0"/>
          <c:showSerName val="0"/>
          <c:showPercent val="0"/>
          <c:showBubbleSize val="0"/>
        </c:dLbls>
        <c:gapWidth val="150"/>
        <c:axId val="215377792"/>
        <c:axId val="2153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42-4F94-BD3F-9158994FF38E}"/>
            </c:ext>
          </c:extLst>
        </c:ser>
        <c:dLbls>
          <c:showLegendKey val="0"/>
          <c:showVal val="0"/>
          <c:showCatName val="0"/>
          <c:showSerName val="0"/>
          <c:showPercent val="0"/>
          <c:showBubbleSize val="0"/>
        </c:dLbls>
        <c:marker val="1"/>
        <c:smooth val="0"/>
        <c:axId val="215377792"/>
        <c:axId val="215392256"/>
      </c:lineChart>
      <c:dateAx>
        <c:axId val="215377792"/>
        <c:scaling>
          <c:orientation val="minMax"/>
        </c:scaling>
        <c:delete val="1"/>
        <c:axPos val="b"/>
        <c:numFmt formatCode="ge" sourceLinked="1"/>
        <c:majorTickMark val="none"/>
        <c:minorTickMark val="none"/>
        <c:tickLblPos val="none"/>
        <c:crossAx val="215392256"/>
        <c:crosses val="autoZero"/>
        <c:auto val="1"/>
        <c:lblOffset val="100"/>
        <c:baseTimeUnit val="years"/>
      </c:dateAx>
      <c:valAx>
        <c:axId val="2153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16-476D-9C83-6F0738D28693}"/>
            </c:ext>
          </c:extLst>
        </c:ser>
        <c:dLbls>
          <c:showLegendKey val="0"/>
          <c:showVal val="0"/>
          <c:showCatName val="0"/>
          <c:showSerName val="0"/>
          <c:showPercent val="0"/>
          <c:showBubbleSize val="0"/>
        </c:dLbls>
        <c:gapWidth val="150"/>
        <c:axId val="215746816"/>
        <c:axId val="2157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16-476D-9C83-6F0738D28693}"/>
            </c:ext>
          </c:extLst>
        </c:ser>
        <c:dLbls>
          <c:showLegendKey val="0"/>
          <c:showVal val="0"/>
          <c:showCatName val="0"/>
          <c:showSerName val="0"/>
          <c:showPercent val="0"/>
          <c:showBubbleSize val="0"/>
        </c:dLbls>
        <c:marker val="1"/>
        <c:smooth val="0"/>
        <c:axId val="215746816"/>
        <c:axId val="215761280"/>
      </c:lineChart>
      <c:dateAx>
        <c:axId val="215746816"/>
        <c:scaling>
          <c:orientation val="minMax"/>
        </c:scaling>
        <c:delete val="1"/>
        <c:axPos val="b"/>
        <c:numFmt formatCode="ge" sourceLinked="1"/>
        <c:majorTickMark val="none"/>
        <c:minorTickMark val="none"/>
        <c:tickLblPos val="none"/>
        <c:crossAx val="215761280"/>
        <c:crosses val="autoZero"/>
        <c:auto val="1"/>
        <c:lblOffset val="100"/>
        <c:baseTimeUnit val="years"/>
      </c:dateAx>
      <c:valAx>
        <c:axId val="2157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66-426B-A16F-64066AFA4B44}"/>
            </c:ext>
          </c:extLst>
        </c:ser>
        <c:dLbls>
          <c:showLegendKey val="0"/>
          <c:showVal val="0"/>
          <c:showCatName val="0"/>
          <c:showSerName val="0"/>
          <c:showPercent val="0"/>
          <c:showBubbleSize val="0"/>
        </c:dLbls>
        <c:gapWidth val="150"/>
        <c:axId val="215790336"/>
        <c:axId val="2157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66-426B-A16F-64066AFA4B44}"/>
            </c:ext>
          </c:extLst>
        </c:ser>
        <c:dLbls>
          <c:showLegendKey val="0"/>
          <c:showVal val="0"/>
          <c:showCatName val="0"/>
          <c:showSerName val="0"/>
          <c:showPercent val="0"/>
          <c:showBubbleSize val="0"/>
        </c:dLbls>
        <c:marker val="1"/>
        <c:smooth val="0"/>
        <c:axId val="215790336"/>
        <c:axId val="215792256"/>
      </c:lineChart>
      <c:dateAx>
        <c:axId val="215790336"/>
        <c:scaling>
          <c:orientation val="minMax"/>
        </c:scaling>
        <c:delete val="1"/>
        <c:axPos val="b"/>
        <c:numFmt formatCode="ge" sourceLinked="1"/>
        <c:majorTickMark val="none"/>
        <c:minorTickMark val="none"/>
        <c:tickLblPos val="none"/>
        <c:crossAx val="215792256"/>
        <c:crosses val="autoZero"/>
        <c:auto val="1"/>
        <c:lblOffset val="100"/>
        <c:baseTimeUnit val="years"/>
      </c:dateAx>
      <c:valAx>
        <c:axId val="2157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8D-443A-8BD7-EC4CBDAC0B8B}"/>
            </c:ext>
          </c:extLst>
        </c:ser>
        <c:dLbls>
          <c:showLegendKey val="0"/>
          <c:showVal val="0"/>
          <c:showCatName val="0"/>
          <c:showSerName val="0"/>
          <c:showPercent val="0"/>
          <c:showBubbleSize val="0"/>
        </c:dLbls>
        <c:gapWidth val="150"/>
        <c:axId val="246449280"/>
        <c:axId val="2464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8D-443A-8BD7-EC4CBDAC0B8B}"/>
            </c:ext>
          </c:extLst>
        </c:ser>
        <c:dLbls>
          <c:showLegendKey val="0"/>
          <c:showVal val="0"/>
          <c:showCatName val="0"/>
          <c:showSerName val="0"/>
          <c:showPercent val="0"/>
          <c:showBubbleSize val="0"/>
        </c:dLbls>
        <c:marker val="1"/>
        <c:smooth val="0"/>
        <c:axId val="246449280"/>
        <c:axId val="246451200"/>
      </c:lineChart>
      <c:dateAx>
        <c:axId val="246449280"/>
        <c:scaling>
          <c:orientation val="minMax"/>
        </c:scaling>
        <c:delete val="1"/>
        <c:axPos val="b"/>
        <c:numFmt formatCode="ge" sourceLinked="1"/>
        <c:majorTickMark val="none"/>
        <c:minorTickMark val="none"/>
        <c:tickLblPos val="none"/>
        <c:crossAx val="246451200"/>
        <c:crosses val="autoZero"/>
        <c:auto val="1"/>
        <c:lblOffset val="100"/>
        <c:baseTimeUnit val="years"/>
      </c:dateAx>
      <c:valAx>
        <c:axId val="2464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1481.84</c:v>
                </c:pt>
                <c:pt idx="1">
                  <c:v>325.57</c:v>
                </c:pt>
                <c:pt idx="2">
                  <c:v>4003.43</c:v>
                </c:pt>
                <c:pt idx="3">
                  <c:v>7.73</c:v>
                </c:pt>
                <c:pt idx="4">
                  <c:v>19.73</c:v>
                </c:pt>
              </c:numCache>
            </c:numRef>
          </c:val>
          <c:extLst xmlns:c16r2="http://schemas.microsoft.com/office/drawing/2015/06/chart">
            <c:ext xmlns:c16="http://schemas.microsoft.com/office/drawing/2014/chart" uri="{C3380CC4-5D6E-409C-BE32-E72D297353CC}">
              <c16:uniqueId val="{00000000-1C22-4A4E-9EAF-4C6D7D8086A0}"/>
            </c:ext>
          </c:extLst>
        </c:ser>
        <c:dLbls>
          <c:showLegendKey val="0"/>
          <c:showVal val="0"/>
          <c:showCatName val="0"/>
          <c:showSerName val="0"/>
          <c:showPercent val="0"/>
          <c:showBubbleSize val="0"/>
        </c:dLbls>
        <c:gapWidth val="150"/>
        <c:axId val="215560192"/>
        <c:axId val="2155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C22-4A4E-9EAF-4C6D7D8086A0}"/>
            </c:ext>
          </c:extLst>
        </c:ser>
        <c:dLbls>
          <c:showLegendKey val="0"/>
          <c:showVal val="0"/>
          <c:showCatName val="0"/>
          <c:showSerName val="0"/>
          <c:showPercent val="0"/>
          <c:showBubbleSize val="0"/>
        </c:dLbls>
        <c:marker val="1"/>
        <c:smooth val="0"/>
        <c:axId val="215560192"/>
        <c:axId val="215562112"/>
      </c:lineChart>
      <c:dateAx>
        <c:axId val="215560192"/>
        <c:scaling>
          <c:orientation val="minMax"/>
        </c:scaling>
        <c:delete val="1"/>
        <c:axPos val="b"/>
        <c:numFmt formatCode="ge" sourceLinked="1"/>
        <c:majorTickMark val="none"/>
        <c:minorTickMark val="none"/>
        <c:tickLblPos val="none"/>
        <c:crossAx val="215562112"/>
        <c:crosses val="autoZero"/>
        <c:auto val="1"/>
        <c:lblOffset val="100"/>
        <c:baseTimeUnit val="years"/>
      </c:dateAx>
      <c:valAx>
        <c:axId val="2155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54.73</c:v>
                </c:pt>
                <c:pt idx="1">
                  <c:v>69.83</c:v>
                </c:pt>
                <c:pt idx="2">
                  <c:v>79.56</c:v>
                </c:pt>
                <c:pt idx="3">
                  <c:v>72.22</c:v>
                </c:pt>
                <c:pt idx="4">
                  <c:v>75.52</c:v>
                </c:pt>
              </c:numCache>
            </c:numRef>
          </c:val>
          <c:extLst xmlns:c16r2="http://schemas.microsoft.com/office/drawing/2015/06/chart">
            <c:ext xmlns:c16="http://schemas.microsoft.com/office/drawing/2014/chart" uri="{C3380CC4-5D6E-409C-BE32-E72D297353CC}">
              <c16:uniqueId val="{00000000-2C4B-4064-AEE2-94C25BBA5BFE}"/>
            </c:ext>
          </c:extLst>
        </c:ser>
        <c:dLbls>
          <c:showLegendKey val="0"/>
          <c:showVal val="0"/>
          <c:showCatName val="0"/>
          <c:showSerName val="0"/>
          <c:showPercent val="0"/>
          <c:showBubbleSize val="0"/>
        </c:dLbls>
        <c:gapWidth val="150"/>
        <c:axId val="215601536"/>
        <c:axId val="2156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C4B-4064-AEE2-94C25BBA5BFE}"/>
            </c:ext>
          </c:extLst>
        </c:ser>
        <c:dLbls>
          <c:showLegendKey val="0"/>
          <c:showVal val="0"/>
          <c:showCatName val="0"/>
          <c:showSerName val="0"/>
          <c:showPercent val="0"/>
          <c:showBubbleSize val="0"/>
        </c:dLbls>
        <c:marker val="1"/>
        <c:smooth val="0"/>
        <c:axId val="215601536"/>
        <c:axId val="215603456"/>
      </c:lineChart>
      <c:dateAx>
        <c:axId val="215601536"/>
        <c:scaling>
          <c:orientation val="minMax"/>
        </c:scaling>
        <c:delete val="1"/>
        <c:axPos val="b"/>
        <c:numFmt formatCode="ge" sourceLinked="1"/>
        <c:majorTickMark val="none"/>
        <c:minorTickMark val="none"/>
        <c:tickLblPos val="none"/>
        <c:crossAx val="215603456"/>
        <c:crosses val="autoZero"/>
        <c:auto val="1"/>
        <c:lblOffset val="100"/>
        <c:baseTimeUnit val="years"/>
      </c:dateAx>
      <c:valAx>
        <c:axId val="2156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383.78</c:v>
                </c:pt>
                <c:pt idx="1">
                  <c:v>305.98</c:v>
                </c:pt>
                <c:pt idx="2">
                  <c:v>269.31</c:v>
                </c:pt>
                <c:pt idx="3">
                  <c:v>296.31</c:v>
                </c:pt>
                <c:pt idx="4">
                  <c:v>282.26</c:v>
                </c:pt>
              </c:numCache>
            </c:numRef>
          </c:val>
          <c:extLst xmlns:c16r2="http://schemas.microsoft.com/office/drawing/2015/06/chart">
            <c:ext xmlns:c16="http://schemas.microsoft.com/office/drawing/2014/chart" uri="{C3380CC4-5D6E-409C-BE32-E72D297353CC}">
              <c16:uniqueId val="{00000000-1F17-4F35-BC55-ED3DD8D00FFC}"/>
            </c:ext>
          </c:extLst>
        </c:ser>
        <c:dLbls>
          <c:showLegendKey val="0"/>
          <c:showVal val="0"/>
          <c:showCatName val="0"/>
          <c:showSerName val="0"/>
          <c:showPercent val="0"/>
          <c:showBubbleSize val="0"/>
        </c:dLbls>
        <c:gapWidth val="150"/>
        <c:axId val="215691648"/>
        <c:axId val="2156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F17-4F35-BC55-ED3DD8D00FFC}"/>
            </c:ext>
          </c:extLst>
        </c:ser>
        <c:dLbls>
          <c:showLegendKey val="0"/>
          <c:showVal val="0"/>
          <c:showCatName val="0"/>
          <c:showSerName val="0"/>
          <c:showPercent val="0"/>
          <c:showBubbleSize val="0"/>
        </c:dLbls>
        <c:marker val="1"/>
        <c:smooth val="0"/>
        <c:axId val="215691648"/>
        <c:axId val="215693568"/>
      </c:lineChart>
      <c:dateAx>
        <c:axId val="215691648"/>
        <c:scaling>
          <c:orientation val="minMax"/>
        </c:scaling>
        <c:delete val="1"/>
        <c:axPos val="b"/>
        <c:numFmt formatCode="ge" sourceLinked="1"/>
        <c:majorTickMark val="none"/>
        <c:minorTickMark val="none"/>
        <c:tickLblPos val="none"/>
        <c:crossAx val="215693568"/>
        <c:crosses val="autoZero"/>
        <c:auto val="1"/>
        <c:lblOffset val="100"/>
        <c:baseTimeUnit val="years"/>
      </c:dateAx>
      <c:valAx>
        <c:axId val="215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大崎市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132321</v>
      </c>
      <c r="AM8" s="49"/>
      <c r="AN8" s="49"/>
      <c r="AO8" s="49"/>
      <c r="AP8" s="49"/>
      <c r="AQ8" s="49"/>
      <c r="AR8" s="49"/>
      <c r="AS8" s="49"/>
      <c r="AT8" s="44">
        <f>データ!T6</f>
        <v>796.76</v>
      </c>
      <c r="AU8" s="44"/>
      <c r="AV8" s="44"/>
      <c r="AW8" s="44"/>
      <c r="AX8" s="44"/>
      <c r="AY8" s="44"/>
      <c r="AZ8" s="44"/>
      <c r="BA8" s="44"/>
      <c r="BB8" s="44">
        <f>データ!U6</f>
        <v>166.07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9.68</v>
      </c>
      <c r="Q10" s="44"/>
      <c r="R10" s="44"/>
      <c r="S10" s="44"/>
      <c r="T10" s="44"/>
      <c r="U10" s="44"/>
      <c r="V10" s="44"/>
      <c r="W10" s="44">
        <f>データ!Q6</f>
        <v>90.75</v>
      </c>
      <c r="X10" s="44"/>
      <c r="Y10" s="44"/>
      <c r="Z10" s="44"/>
      <c r="AA10" s="44"/>
      <c r="AB10" s="44"/>
      <c r="AC10" s="44"/>
      <c r="AD10" s="49">
        <f>データ!R6</f>
        <v>3672</v>
      </c>
      <c r="AE10" s="49"/>
      <c r="AF10" s="49"/>
      <c r="AG10" s="49"/>
      <c r="AH10" s="49"/>
      <c r="AI10" s="49"/>
      <c r="AJ10" s="49"/>
      <c r="AK10" s="2"/>
      <c r="AL10" s="49">
        <f>データ!V6</f>
        <v>12749</v>
      </c>
      <c r="AM10" s="49"/>
      <c r="AN10" s="49"/>
      <c r="AO10" s="49"/>
      <c r="AP10" s="49"/>
      <c r="AQ10" s="49"/>
      <c r="AR10" s="49"/>
      <c r="AS10" s="49"/>
      <c r="AT10" s="44">
        <f>データ!W6</f>
        <v>14.72</v>
      </c>
      <c r="AU10" s="44"/>
      <c r="AV10" s="44"/>
      <c r="AW10" s="44"/>
      <c r="AX10" s="44"/>
      <c r="AY10" s="44"/>
      <c r="AZ10" s="44"/>
      <c r="BA10" s="44"/>
      <c r="BB10" s="44">
        <f>データ!X6</f>
        <v>866.1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pbhPNJEa5w4RgxhndnN5WMMMOZDOJ1YI9IR2BiN1NgWA8ag8tfVKwcph8+9LRSCBu/EzTUP5M1V7hI29c5fn2A==" saltValue="23OAO97Vye2JdqDGJceg8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42153</v>
      </c>
      <c r="D6" s="32">
        <f t="shared" si="3"/>
        <v>47</v>
      </c>
      <c r="E6" s="32">
        <f t="shared" si="3"/>
        <v>17</v>
      </c>
      <c r="F6" s="32">
        <f t="shared" si="3"/>
        <v>5</v>
      </c>
      <c r="G6" s="32">
        <f t="shared" si="3"/>
        <v>0</v>
      </c>
      <c r="H6" s="32" t="str">
        <f t="shared" si="3"/>
        <v>宮城県　大崎市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9.68</v>
      </c>
      <c r="Q6" s="33">
        <f t="shared" si="3"/>
        <v>90.75</v>
      </c>
      <c r="R6" s="33">
        <f t="shared" si="3"/>
        <v>3672</v>
      </c>
      <c r="S6" s="33">
        <f t="shared" si="3"/>
        <v>132321</v>
      </c>
      <c r="T6" s="33">
        <f t="shared" si="3"/>
        <v>796.76</v>
      </c>
      <c r="U6" s="33">
        <f t="shared" si="3"/>
        <v>166.07</v>
      </c>
      <c r="V6" s="33">
        <f t="shared" si="3"/>
        <v>12749</v>
      </c>
      <c r="W6" s="33">
        <f t="shared" si="3"/>
        <v>14.72</v>
      </c>
      <c r="X6" s="33">
        <f t="shared" si="3"/>
        <v>866.1</v>
      </c>
      <c r="Y6" s="34">
        <f>IF(Y7="",NA(),Y7)</f>
        <v>62.07</v>
      </c>
      <c r="Z6" s="34">
        <f t="shared" ref="Z6:AH6" si="4">IF(Z7="",NA(),Z7)</f>
        <v>78.260000000000005</v>
      </c>
      <c r="AA6" s="34">
        <f t="shared" si="4"/>
        <v>77.86</v>
      </c>
      <c r="AB6" s="34">
        <f t="shared" si="4"/>
        <v>76.62</v>
      </c>
      <c r="AC6" s="34">
        <f t="shared" si="4"/>
        <v>76.47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1481.84</v>
      </c>
      <c r="BG6" s="34">
        <f t="shared" ref="BG6:BO6" si="7">IF(BG7="",NA(),BG7)</f>
        <v>325.57</v>
      </c>
      <c r="BH6" s="34">
        <f t="shared" si="7"/>
        <v>4003.43</v>
      </c>
      <c r="BI6" s="34">
        <f t="shared" si="7"/>
        <v>7.73</v>
      </c>
      <c r="BJ6" s="34">
        <f t="shared" si="7"/>
        <v>19.73</v>
      </c>
      <c r="BK6" s="34">
        <f t="shared" si="7"/>
        <v>1126.77</v>
      </c>
      <c r="BL6" s="34">
        <f t="shared" si="7"/>
        <v>1044.8</v>
      </c>
      <c r="BM6" s="34">
        <f t="shared" si="7"/>
        <v>1081.8</v>
      </c>
      <c r="BN6" s="34">
        <f t="shared" si="7"/>
        <v>974.93</v>
      </c>
      <c r="BO6" s="34">
        <f t="shared" si="7"/>
        <v>855.8</v>
      </c>
      <c r="BP6" s="33" t="str">
        <f>IF(BP7="","",IF(BP7="-","【-】","【"&amp;SUBSTITUTE(TEXT(BP7,"#,##0.00"),"-","△")&amp;"】"))</f>
        <v>【814.89】</v>
      </c>
      <c r="BQ6" s="34">
        <f>IF(BQ7="",NA(),BQ7)</f>
        <v>54.73</v>
      </c>
      <c r="BR6" s="34">
        <f t="shared" ref="BR6:BZ6" si="8">IF(BR7="",NA(),BR7)</f>
        <v>69.83</v>
      </c>
      <c r="BS6" s="34">
        <f t="shared" si="8"/>
        <v>79.56</v>
      </c>
      <c r="BT6" s="34">
        <f t="shared" si="8"/>
        <v>72.22</v>
      </c>
      <c r="BU6" s="34">
        <f t="shared" si="8"/>
        <v>75.52</v>
      </c>
      <c r="BV6" s="34">
        <f t="shared" si="8"/>
        <v>50.9</v>
      </c>
      <c r="BW6" s="34">
        <f t="shared" si="8"/>
        <v>50.82</v>
      </c>
      <c r="BX6" s="34">
        <f t="shared" si="8"/>
        <v>52.19</v>
      </c>
      <c r="BY6" s="34">
        <f t="shared" si="8"/>
        <v>55.32</v>
      </c>
      <c r="BZ6" s="34">
        <f t="shared" si="8"/>
        <v>59.8</v>
      </c>
      <c r="CA6" s="33" t="str">
        <f>IF(CA7="","",IF(CA7="-","【-】","【"&amp;SUBSTITUTE(TEXT(CA7,"#,##0.00"),"-","△")&amp;"】"))</f>
        <v>【60.64】</v>
      </c>
      <c r="CB6" s="34">
        <f>IF(CB7="",NA(),CB7)</f>
        <v>383.78</v>
      </c>
      <c r="CC6" s="34">
        <f t="shared" ref="CC6:CK6" si="9">IF(CC7="",NA(),CC7)</f>
        <v>305.98</v>
      </c>
      <c r="CD6" s="34">
        <f t="shared" si="9"/>
        <v>269.31</v>
      </c>
      <c r="CE6" s="34">
        <f t="shared" si="9"/>
        <v>296.31</v>
      </c>
      <c r="CF6" s="34">
        <f t="shared" si="9"/>
        <v>282.26</v>
      </c>
      <c r="CG6" s="34">
        <f t="shared" si="9"/>
        <v>293.27</v>
      </c>
      <c r="CH6" s="34">
        <f t="shared" si="9"/>
        <v>300.52</v>
      </c>
      <c r="CI6" s="34">
        <f t="shared" si="9"/>
        <v>296.14</v>
      </c>
      <c r="CJ6" s="34">
        <f t="shared" si="9"/>
        <v>283.17</v>
      </c>
      <c r="CK6" s="34">
        <f t="shared" si="9"/>
        <v>263.76</v>
      </c>
      <c r="CL6" s="33" t="str">
        <f>IF(CL7="","",IF(CL7="-","【-】","【"&amp;SUBSTITUTE(TEXT(CL7,"#,##0.00"),"-","△")&amp;"】"))</f>
        <v>【255.52】</v>
      </c>
      <c r="CM6" s="34">
        <f>IF(CM7="",NA(),CM7)</f>
        <v>42.47</v>
      </c>
      <c r="CN6" s="34">
        <f t="shared" ref="CN6:CV6" si="10">IF(CN7="",NA(),CN7)</f>
        <v>33.090000000000003</v>
      </c>
      <c r="CO6" s="34">
        <f t="shared" si="10"/>
        <v>35.380000000000003</v>
      </c>
      <c r="CP6" s="34">
        <f t="shared" si="10"/>
        <v>35.229999999999997</v>
      </c>
      <c r="CQ6" s="34">
        <f t="shared" si="10"/>
        <v>34.21</v>
      </c>
      <c r="CR6" s="34">
        <f t="shared" si="10"/>
        <v>53.78</v>
      </c>
      <c r="CS6" s="34">
        <f t="shared" si="10"/>
        <v>53.24</v>
      </c>
      <c r="CT6" s="34">
        <f t="shared" si="10"/>
        <v>52.31</v>
      </c>
      <c r="CU6" s="34">
        <f t="shared" si="10"/>
        <v>60.65</v>
      </c>
      <c r="CV6" s="34">
        <f t="shared" si="10"/>
        <v>51.75</v>
      </c>
      <c r="CW6" s="33" t="str">
        <f>IF(CW7="","",IF(CW7="-","【-】","【"&amp;SUBSTITUTE(TEXT(CW7,"#,##0.00"),"-","△")&amp;"】"))</f>
        <v>【52.49】</v>
      </c>
      <c r="CX6" s="34">
        <f>IF(CX7="",NA(),CX7)</f>
        <v>63.81</v>
      </c>
      <c r="CY6" s="34">
        <f t="shared" ref="CY6:DG6" si="11">IF(CY7="",NA(),CY7)</f>
        <v>64.91</v>
      </c>
      <c r="CZ6" s="34">
        <f t="shared" si="11"/>
        <v>66.11</v>
      </c>
      <c r="DA6" s="34">
        <f t="shared" si="11"/>
        <v>66.989999999999995</v>
      </c>
      <c r="DB6" s="34">
        <f t="shared" si="11"/>
        <v>67.98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0.12</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42153</v>
      </c>
      <c r="D7" s="36">
        <v>47</v>
      </c>
      <c r="E7" s="36">
        <v>17</v>
      </c>
      <c r="F7" s="36">
        <v>5</v>
      </c>
      <c r="G7" s="36">
        <v>0</v>
      </c>
      <c r="H7" s="36" t="s">
        <v>110</v>
      </c>
      <c r="I7" s="36" t="s">
        <v>111</v>
      </c>
      <c r="J7" s="36" t="s">
        <v>112</v>
      </c>
      <c r="K7" s="36" t="s">
        <v>113</v>
      </c>
      <c r="L7" s="36" t="s">
        <v>114</v>
      </c>
      <c r="M7" s="36" t="s">
        <v>115</v>
      </c>
      <c r="N7" s="37" t="s">
        <v>116</v>
      </c>
      <c r="O7" s="37" t="s">
        <v>117</v>
      </c>
      <c r="P7" s="37">
        <v>9.68</v>
      </c>
      <c r="Q7" s="37">
        <v>90.75</v>
      </c>
      <c r="R7" s="37">
        <v>3672</v>
      </c>
      <c r="S7" s="37">
        <v>132321</v>
      </c>
      <c r="T7" s="37">
        <v>796.76</v>
      </c>
      <c r="U7" s="37">
        <v>166.07</v>
      </c>
      <c r="V7" s="37">
        <v>12749</v>
      </c>
      <c r="W7" s="37">
        <v>14.72</v>
      </c>
      <c r="X7" s="37">
        <v>866.1</v>
      </c>
      <c r="Y7" s="37">
        <v>62.07</v>
      </c>
      <c r="Z7" s="37">
        <v>78.260000000000005</v>
      </c>
      <c r="AA7" s="37">
        <v>77.86</v>
      </c>
      <c r="AB7" s="37">
        <v>76.62</v>
      </c>
      <c r="AC7" s="37">
        <v>76.47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1481.84</v>
      </c>
      <c r="BG7" s="37">
        <v>325.57</v>
      </c>
      <c r="BH7" s="37">
        <v>4003.43</v>
      </c>
      <c r="BI7" s="37">
        <v>7.73</v>
      </c>
      <c r="BJ7" s="37">
        <v>19.73</v>
      </c>
      <c r="BK7" s="37">
        <v>1126.77</v>
      </c>
      <c r="BL7" s="37">
        <v>1044.8</v>
      </c>
      <c r="BM7" s="37">
        <v>1081.8</v>
      </c>
      <c r="BN7" s="37">
        <v>974.93</v>
      </c>
      <c r="BO7" s="37">
        <v>855.8</v>
      </c>
      <c r="BP7" s="37">
        <v>814.89</v>
      </c>
      <c r="BQ7" s="37">
        <v>54.73</v>
      </c>
      <c r="BR7" s="37">
        <v>69.83</v>
      </c>
      <c r="BS7" s="37">
        <v>79.56</v>
      </c>
      <c r="BT7" s="37">
        <v>72.22</v>
      </c>
      <c r="BU7" s="37">
        <v>75.52</v>
      </c>
      <c r="BV7" s="37">
        <v>50.9</v>
      </c>
      <c r="BW7" s="37">
        <v>50.82</v>
      </c>
      <c r="BX7" s="37">
        <v>52.19</v>
      </c>
      <c r="BY7" s="37">
        <v>55.32</v>
      </c>
      <c r="BZ7" s="37">
        <v>59.8</v>
      </c>
      <c r="CA7" s="37">
        <v>60.64</v>
      </c>
      <c r="CB7" s="37">
        <v>383.78</v>
      </c>
      <c r="CC7" s="37">
        <v>305.98</v>
      </c>
      <c r="CD7" s="37">
        <v>269.31</v>
      </c>
      <c r="CE7" s="37">
        <v>296.31</v>
      </c>
      <c r="CF7" s="37">
        <v>282.26</v>
      </c>
      <c r="CG7" s="37">
        <v>293.27</v>
      </c>
      <c r="CH7" s="37">
        <v>300.52</v>
      </c>
      <c r="CI7" s="37">
        <v>296.14</v>
      </c>
      <c r="CJ7" s="37">
        <v>283.17</v>
      </c>
      <c r="CK7" s="37">
        <v>263.76</v>
      </c>
      <c r="CL7" s="37">
        <v>255.52</v>
      </c>
      <c r="CM7" s="37">
        <v>42.47</v>
      </c>
      <c r="CN7" s="37">
        <v>33.090000000000003</v>
      </c>
      <c r="CO7" s="37">
        <v>35.380000000000003</v>
      </c>
      <c r="CP7" s="37">
        <v>35.229999999999997</v>
      </c>
      <c r="CQ7" s="37">
        <v>34.21</v>
      </c>
      <c r="CR7" s="37">
        <v>53.78</v>
      </c>
      <c r="CS7" s="37">
        <v>53.24</v>
      </c>
      <c r="CT7" s="37">
        <v>52.31</v>
      </c>
      <c r="CU7" s="37">
        <v>60.65</v>
      </c>
      <c r="CV7" s="37">
        <v>51.75</v>
      </c>
      <c r="CW7" s="37">
        <v>52.49</v>
      </c>
      <c r="CX7" s="37">
        <v>63.81</v>
      </c>
      <c r="CY7" s="37">
        <v>64.91</v>
      </c>
      <c r="CZ7" s="37">
        <v>66.11</v>
      </c>
      <c r="DA7" s="37">
        <v>66.989999999999995</v>
      </c>
      <c r="DB7" s="37">
        <v>67.98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0.12</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2019-01-16T23:53:58Z</cp:lastPrinted>
  <dcterms:created xsi:type="dcterms:W3CDTF">2018-12-03T09:19:49Z</dcterms:created>
  <dcterms:modified xsi:type="dcterms:W3CDTF">2019-02-13T07:04:50Z</dcterms:modified>
  <cp:category/>
</cp:coreProperties>
</file>