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p0Kc7jPavD5CAjGMb+xJIn/D7qSkDTJ+5lz4XIZh2IRXVIoJAMkESIXCdmT64vMFVNXOKmU19wj5XLM5Qzqkg==" workbookSaltValue="8FaZ8QUKjfGkc0ofXklOS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<sst xmlns="http://schemas.openxmlformats.org/spreadsheetml/2006/main" count="253" uniqueCount="125">
  <si>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</si>
  <si>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</si>
  <si>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</si>
  <si>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</si>
  <si>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</si>
  <si>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</si>
  <si>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</si>
  <si>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</si>
  <si>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</si>
  <si>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</si>
  <si>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</si>
  <si>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</si>
  <si>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</si>
  <si>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</si>
  <si>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</si>
  <si>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</si>
  <si>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</si>
  <si>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</si>
  <si>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</si>
  <si>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</si>
  <si>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</si>
  <si>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</si>
  <si>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</si>
  <si>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</si>
  <si>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</si>
  <si>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</si>
  <si>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</si>
  <si>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</si>
  <si>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</si>
  <si>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</si>
  <si>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</si>
  <si>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</si>
  <si>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</si>
  <si>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</si>
  <si>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</si>
  <si>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</si>
  <si>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</si>
  <si>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</si>
  <si>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</si>
  <si>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</si>
  <si>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</si>
  <si>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</si>
  <si>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</si>
  <si>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</si>
  <si>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</si>
  <si>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</si>
  <si>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</si>
  <si>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</si>
  <si>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</si>
  <si>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</si>
  <si>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</si>
  <si>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</si>
  <si>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</si>
  <si>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</si>
  <si>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</si>
  <si>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</si>
  <si>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</si>
  <si>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</si>
  <si>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</si>
  <si>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</si>
  <si>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</si>
  <si>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</si>
  <si>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</si>
  <si>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</si>
  <si>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</si>
  <si>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</si>
  <si>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</si>
  <si>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</si>
  <si>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</si>
  <si>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</si>
  <si>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</si>
  <si>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</si>
  <si>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</si>
  <si>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</si>
  <si>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</si>
  <si>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</si>
  <si>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</si>
  <si>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</si>
  <si>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</si>
  <si>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</si>
  <si>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</si>
  <si>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</si>
  <si>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</si>
  <si>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</si>
  <si>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</si>
  <si>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</si>
  <si>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</si>
  <si>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</si>
  <si>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</si>
  <si>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</si>
  <si>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</si>
  <si>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</si>
  <si>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</si>
  <si>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</si>
  <si>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</si>
  <si>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</si>
  <si>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</si>
  <si>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</si>
  <si>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</si>
  <si>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</si>
  <si>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</si>
  <si>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</si>
  <si>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</si>
  <si>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</si>
  <si>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</si>
  <si>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</si>
  <si>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</si>
  <si>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</si>
  <si>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</si>
  <si>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東松島市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</si>
  <si>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</si>
  <si>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</si>
  <si>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</si>
  <si>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</si>
  <si>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</si>
  <si>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</si>
  <si>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</si>
  <si>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</si>
  <si>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</si>
  <si>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</si>
  <si>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</si>
  <si>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</si>
  <si>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については、前年度より改善しているが、依然、単年度の収支が赤字である。今後も定期的な検討、改定による適正な使用料収入の確保と経費削減による維持管理費の抑制に継続的に取り組んでいく。
　企業債残高対事業規模比率については、類似団体平均値を下回っているが、今後も借入が増加することが無いよう事業の計画、見直しについて検討を続ける。
　経費回収率については、依然、使用料で回収すべき経費を全て使用料で賄えていない。今後も定期的な検討、改定による適正な使用料収入の確保と経費削減による維持管理費の抑制に継続的に取り組んでいく。
　汚水処理原価ついては、依然、類似団体平均値を上回っている。今後も経費削減による維持管理費の抑制に継続的に取り組んでいく。
　施設利用率については、適切な施設規模になっているといえる。
　水洗化率については、汚水処理が適切に行われているといえる。
</t>
    <phoneticPr fontId="4"/>
  </si>
  <si>
    <t>　下水道施設については、東日本大震災に伴う防災集団移転地と既存集落の汚水の処理を目的として、宮戸地区３か所に大型の浄化槽による処理施設を整備し、平成26年10月から供用を開始している新しい施設であり、現状において修繕が必要な老朽化が見込まれる状況にはない。今後、適切な維持管理を行っていく。施設の機能確保に努めていく。</t>
    <phoneticPr fontId="4"/>
  </si>
  <si>
    <t xml:space="preserve">　経営において、事業運営に必要な経費をその経営に伴う収入で全て賄うこととしているが、全てを賄えていないのが現状である。適正な受益者負担と安定した健全な事業運営を図るため、社会情勢や財政状況の把握による的確な収支見通しを行い、経営戦略に基づいた、計画的な料金改定による財源の確保や経費削減による維持管理費の抑制に取り組んでいく。
　また、下水道事業の目的でもある生活環境の向上と水質の保全ため、下水道について広く市民に周知を図り、事業の継続性を高めていく。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</si>
</sst>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48-4279-9EBA-886D71D87726}"/>
            </c:ext>
          </c:extLst>
        </c:ser>
        <c:dLbls>
          <c:showLegendKey val="0"/>
          <c:showVal val="0"/>
          <c:showCatName val="0"/>
          <c:showSerName val="0"/>
          <c:showPercent val="0"/>
          <c:showBubbleSize val="0"/>
        </c:dLbls>
        <c:gapWidth val="150"/>
        <c:axId val="99031680"/>
        <c:axId val="9904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formatCode="#,##0.00;&quot;△&quot;#,##0.00">
                  <c:v>0</c:v>
                </c:pt>
                <c:pt idx="3">
                  <c:v>0.12</c:v>
                </c:pt>
                <c:pt idx="4" formatCode="#,##0.00;&quot;△&quot;#,##0.00">
                  <c:v>0</c:v>
                </c:pt>
              </c:numCache>
            </c:numRef>
          </c:val>
          <c:smooth val="0"/>
          <c:extLst xmlns:c16r2="http://schemas.microsoft.com/office/drawing/2015/06/chart">
            <c:ext xmlns:c16="http://schemas.microsoft.com/office/drawing/2014/chart" uri="{C3380CC4-5D6E-409C-BE32-E72D297353CC}">
              <c16:uniqueId val="{00000001-2C48-4279-9EBA-886D71D87726}"/>
            </c:ext>
          </c:extLst>
        </c:ser>
        <c:dLbls>
          <c:showLegendKey val="0"/>
          <c:showVal val="0"/>
          <c:showCatName val="0"/>
          <c:showSerName val="0"/>
          <c:showPercent val="0"/>
          <c:showBubbleSize val="0"/>
        </c:dLbls>
        <c:marker val="1"/>
        <c:smooth val="0"/>
        <c:axId val="99031680"/>
        <c:axId val="99042048"/>
      </c:lineChart>
      <c:dateAx>
        <c:axId val="99031680"/>
        <c:scaling>
          <c:orientation val="minMax"/>
        </c:scaling>
        <c:delete val="1"/>
        <c:axPos val="b"/>
        <c:numFmt formatCode="ge" sourceLinked="1"/>
        <c:majorTickMark val="none"/>
        <c:minorTickMark val="none"/>
        <c:tickLblPos val="none"/>
        <c:crossAx val="99042048"/>
        <c:crosses val="autoZero"/>
        <c:auto val="1"/>
        <c:lblOffset val="100"/>
        <c:baseTimeUnit val="years"/>
      </c:dateAx>
      <c:valAx>
        <c:axId val="990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6A5-48A0-A3E1-2A8299528E17}"/>
            </c:ext>
          </c:extLst>
        </c:ser>
        <c:dLbls>
          <c:showLegendKey val="0"/>
          <c:showVal val="0"/>
          <c:showCatName val="0"/>
          <c:showSerName val="0"/>
          <c:showPercent val="0"/>
          <c:showBubbleSize val="0"/>
        </c:dLbls>
        <c:gapWidth val="150"/>
        <c:axId val="106969344"/>
        <c:axId val="1069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39.68</c:v>
                </c:pt>
                <c:pt idx="2">
                  <c:v>37.51</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C6A5-48A0-A3E1-2A8299528E17}"/>
            </c:ext>
          </c:extLst>
        </c:ser>
        <c:dLbls>
          <c:showLegendKey val="0"/>
          <c:showVal val="0"/>
          <c:showCatName val="0"/>
          <c:showSerName val="0"/>
          <c:showPercent val="0"/>
          <c:showBubbleSize val="0"/>
        </c:dLbls>
        <c:marker val="1"/>
        <c:smooth val="0"/>
        <c:axId val="106969344"/>
        <c:axId val="106975616"/>
      </c:lineChart>
      <c:dateAx>
        <c:axId val="106969344"/>
        <c:scaling>
          <c:orientation val="minMax"/>
        </c:scaling>
        <c:delete val="1"/>
        <c:axPos val="b"/>
        <c:numFmt formatCode="ge" sourceLinked="1"/>
        <c:majorTickMark val="none"/>
        <c:minorTickMark val="none"/>
        <c:tickLblPos val="none"/>
        <c:crossAx val="106975616"/>
        <c:crosses val="autoZero"/>
        <c:auto val="1"/>
        <c:lblOffset val="100"/>
        <c:baseTimeUnit val="years"/>
      </c:dateAx>
      <c:valAx>
        <c:axId val="1069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2D1-4D21-8152-F0CDA892EBFD}"/>
            </c:ext>
          </c:extLst>
        </c:ser>
        <c:dLbls>
          <c:showLegendKey val="0"/>
          <c:showVal val="0"/>
          <c:showCatName val="0"/>
          <c:showSerName val="0"/>
          <c:showPercent val="0"/>
          <c:showBubbleSize val="0"/>
        </c:dLbls>
        <c:gapWidth val="150"/>
        <c:axId val="107006592"/>
        <c:axId val="1070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83.95</c:v>
                </c:pt>
                <c:pt idx="2">
                  <c:v>81.63</c:v>
                </c:pt>
                <c:pt idx="3">
                  <c:v>85.72</c:v>
                </c:pt>
                <c:pt idx="4">
                  <c:v>85.32</c:v>
                </c:pt>
              </c:numCache>
            </c:numRef>
          </c:val>
          <c:smooth val="0"/>
          <c:extLst xmlns:c16r2="http://schemas.microsoft.com/office/drawing/2015/06/chart">
            <c:ext xmlns:c16="http://schemas.microsoft.com/office/drawing/2014/chart" uri="{C3380CC4-5D6E-409C-BE32-E72D297353CC}">
              <c16:uniqueId val="{00000001-92D1-4D21-8152-F0CDA892EBFD}"/>
            </c:ext>
          </c:extLst>
        </c:ser>
        <c:dLbls>
          <c:showLegendKey val="0"/>
          <c:showVal val="0"/>
          <c:showCatName val="0"/>
          <c:showSerName val="0"/>
          <c:showPercent val="0"/>
          <c:showBubbleSize val="0"/>
        </c:dLbls>
        <c:marker val="1"/>
        <c:smooth val="0"/>
        <c:axId val="107006592"/>
        <c:axId val="107008768"/>
      </c:lineChart>
      <c:dateAx>
        <c:axId val="107006592"/>
        <c:scaling>
          <c:orientation val="minMax"/>
        </c:scaling>
        <c:delete val="1"/>
        <c:axPos val="b"/>
        <c:numFmt formatCode="ge" sourceLinked="1"/>
        <c:majorTickMark val="none"/>
        <c:minorTickMark val="none"/>
        <c:tickLblPos val="none"/>
        <c:crossAx val="107008768"/>
        <c:crosses val="autoZero"/>
        <c:auto val="1"/>
        <c:lblOffset val="100"/>
        <c:baseTimeUnit val="years"/>
      </c:dateAx>
      <c:valAx>
        <c:axId val="1070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60.35</c:v>
                </c:pt>
                <c:pt idx="2">
                  <c:v>95.62</c:v>
                </c:pt>
                <c:pt idx="3">
                  <c:v>85.48</c:v>
                </c:pt>
                <c:pt idx="4">
                  <c:v>97.96</c:v>
                </c:pt>
              </c:numCache>
            </c:numRef>
          </c:val>
          <c:extLst xmlns:c16r2="http://schemas.microsoft.com/office/drawing/2015/06/chart">
            <c:ext xmlns:c16="http://schemas.microsoft.com/office/drawing/2014/chart" uri="{C3380CC4-5D6E-409C-BE32-E72D297353CC}">
              <c16:uniqueId val="{00000000-2318-45DB-BA89-6FC8329C8F9A}"/>
            </c:ext>
          </c:extLst>
        </c:ser>
        <c:dLbls>
          <c:showLegendKey val="0"/>
          <c:showVal val="0"/>
          <c:showCatName val="0"/>
          <c:showSerName val="0"/>
          <c:showPercent val="0"/>
          <c:showBubbleSize val="0"/>
        </c:dLbls>
        <c:gapWidth val="150"/>
        <c:axId val="99068928"/>
        <c:axId val="9907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18-45DB-BA89-6FC8329C8F9A}"/>
            </c:ext>
          </c:extLst>
        </c:ser>
        <c:dLbls>
          <c:showLegendKey val="0"/>
          <c:showVal val="0"/>
          <c:showCatName val="0"/>
          <c:showSerName val="0"/>
          <c:showPercent val="0"/>
          <c:showBubbleSize val="0"/>
        </c:dLbls>
        <c:marker val="1"/>
        <c:smooth val="0"/>
        <c:axId val="99068928"/>
        <c:axId val="99075200"/>
      </c:lineChart>
      <c:dateAx>
        <c:axId val="99068928"/>
        <c:scaling>
          <c:orientation val="minMax"/>
        </c:scaling>
        <c:delete val="1"/>
        <c:axPos val="b"/>
        <c:numFmt formatCode="ge" sourceLinked="1"/>
        <c:majorTickMark val="none"/>
        <c:minorTickMark val="none"/>
        <c:tickLblPos val="none"/>
        <c:crossAx val="99075200"/>
        <c:crosses val="autoZero"/>
        <c:auto val="1"/>
        <c:lblOffset val="100"/>
        <c:baseTimeUnit val="years"/>
      </c:dateAx>
      <c:valAx>
        <c:axId val="990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3B-48A0-8B20-096AF5C051BD}"/>
            </c:ext>
          </c:extLst>
        </c:ser>
        <c:dLbls>
          <c:showLegendKey val="0"/>
          <c:showVal val="0"/>
          <c:showCatName val="0"/>
          <c:showSerName val="0"/>
          <c:showPercent val="0"/>
          <c:showBubbleSize val="0"/>
        </c:dLbls>
        <c:gapWidth val="150"/>
        <c:axId val="103169408"/>
        <c:axId val="1031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3B-48A0-8B20-096AF5C051BD}"/>
            </c:ext>
          </c:extLst>
        </c:ser>
        <c:dLbls>
          <c:showLegendKey val="0"/>
          <c:showVal val="0"/>
          <c:showCatName val="0"/>
          <c:showSerName val="0"/>
          <c:showPercent val="0"/>
          <c:showBubbleSize val="0"/>
        </c:dLbls>
        <c:marker val="1"/>
        <c:smooth val="0"/>
        <c:axId val="103169408"/>
        <c:axId val="103171584"/>
      </c:lineChart>
      <c:dateAx>
        <c:axId val="103169408"/>
        <c:scaling>
          <c:orientation val="minMax"/>
        </c:scaling>
        <c:delete val="1"/>
        <c:axPos val="b"/>
        <c:numFmt formatCode="ge" sourceLinked="1"/>
        <c:majorTickMark val="none"/>
        <c:minorTickMark val="none"/>
        <c:tickLblPos val="none"/>
        <c:crossAx val="103171584"/>
        <c:crosses val="autoZero"/>
        <c:auto val="1"/>
        <c:lblOffset val="100"/>
        <c:baseTimeUnit val="years"/>
      </c:dateAx>
      <c:valAx>
        <c:axId val="1031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AE-4EA0-9806-D42BC9EEC2C7}"/>
            </c:ext>
          </c:extLst>
        </c:ser>
        <c:dLbls>
          <c:showLegendKey val="0"/>
          <c:showVal val="0"/>
          <c:showCatName val="0"/>
          <c:showSerName val="0"/>
          <c:showPercent val="0"/>
          <c:showBubbleSize val="0"/>
        </c:dLbls>
        <c:gapWidth val="150"/>
        <c:axId val="103216640"/>
        <c:axId val="1032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AE-4EA0-9806-D42BC9EEC2C7}"/>
            </c:ext>
          </c:extLst>
        </c:ser>
        <c:dLbls>
          <c:showLegendKey val="0"/>
          <c:showVal val="0"/>
          <c:showCatName val="0"/>
          <c:showSerName val="0"/>
          <c:showPercent val="0"/>
          <c:showBubbleSize val="0"/>
        </c:dLbls>
        <c:marker val="1"/>
        <c:smooth val="0"/>
        <c:axId val="103216640"/>
        <c:axId val="103218560"/>
      </c:lineChart>
      <c:dateAx>
        <c:axId val="103216640"/>
        <c:scaling>
          <c:orientation val="minMax"/>
        </c:scaling>
        <c:delete val="1"/>
        <c:axPos val="b"/>
        <c:numFmt formatCode="ge" sourceLinked="1"/>
        <c:majorTickMark val="none"/>
        <c:minorTickMark val="none"/>
        <c:tickLblPos val="none"/>
        <c:crossAx val="103218560"/>
        <c:crosses val="autoZero"/>
        <c:auto val="1"/>
        <c:lblOffset val="100"/>
        <c:baseTimeUnit val="years"/>
      </c:dateAx>
      <c:valAx>
        <c:axId val="10321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BE-47B1-A9D2-18A690D44D48}"/>
            </c:ext>
          </c:extLst>
        </c:ser>
        <c:dLbls>
          <c:showLegendKey val="0"/>
          <c:showVal val="0"/>
          <c:showCatName val="0"/>
          <c:showSerName val="0"/>
          <c:showPercent val="0"/>
          <c:showBubbleSize val="0"/>
        </c:dLbls>
        <c:gapWidth val="150"/>
        <c:axId val="104295040"/>
        <c:axId val="1043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BE-47B1-A9D2-18A690D44D48}"/>
            </c:ext>
          </c:extLst>
        </c:ser>
        <c:dLbls>
          <c:showLegendKey val="0"/>
          <c:showVal val="0"/>
          <c:showCatName val="0"/>
          <c:showSerName val="0"/>
          <c:showPercent val="0"/>
          <c:showBubbleSize val="0"/>
        </c:dLbls>
        <c:marker val="1"/>
        <c:smooth val="0"/>
        <c:axId val="104295040"/>
        <c:axId val="104309504"/>
      </c:lineChart>
      <c:dateAx>
        <c:axId val="104295040"/>
        <c:scaling>
          <c:orientation val="minMax"/>
        </c:scaling>
        <c:delete val="1"/>
        <c:axPos val="b"/>
        <c:numFmt formatCode="ge" sourceLinked="1"/>
        <c:majorTickMark val="none"/>
        <c:minorTickMark val="none"/>
        <c:tickLblPos val="none"/>
        <c:crossAx val="104309504"/>
        <c:crosses val="autoZero"/>
        <c:auto val="1"/>
        <c:lblOffset val="100"/>
        <c:baseTimeUnit val="years"/>
      </c:dateAx>
      <c:valAx>
        <c:axId val="1043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6C-4A73-B6BA-A9641A125C5F}"/>
            </c:ext>
          </c:extLst>
        </c:ser>
        <c:dLbls>
          <c:showLegendKey val="0"/>
          <c:showVal val="0"/>
          <c:showCatName val="0"/>
          <c:showSerName val="0"/>
          <c:showPercent val="0"/>
          <c:showBubbleSize val="0"/>
        </c:dLbls>
        <c:gapWidth val="150"/>
        <c:axId val="104332288"/>
        <c:axId val="1068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6C-4A73-B6BA-A9641A125C5F}"/>
            </c:ext>
          </c:extLst>
        </c:ser>
        <c:dLbls>
          <c:showLegendKey val="0"/>
          <c:showVal val="0"/>
          <c:showCatName val="0"/>
          <c:showSerName val="0"/>
          <c:showPercent val="0"/>
          <c:showBubbleSize val="0"/>
        </c:dLbls>
        <c:marker val="1"/>
        <c:smooth val="0"/>
        <c:axId val="104332288"/>
        <c:axId val="106833024"/>
      </c:lineChart>
      <c:dateAx>
        <c:axId val="104332288"/>
        <c:scaling>
          <c:orientation val="minMax"/>
        </c:scaling>
        <c:delete val="1"/>
        <c:axPos val="b"/>
        <c:numFmt formatCode="ge" sourceLinked="1"/>
        <c:majorTickMark val="none"/>
        <c:minorTickMark val="none"/>
        <c:tickLblPos val="none"/>
        <c:crossAx val="106833024"/>
        <c:crosses val="autoZero"/>
        <c:auto val="1"/>
        <c:lblOffset val="100"/>
        <c:baseTimeUnit val="years"/>
      </c:dateAx>
      <c:valAx>
        <c:axId val="1068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14623.29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295-493C-B7CB-88487FA5BCEC}"/>
            </c:ext>
          </c:extLst>
        </c:ser>
        <c:dLbls>
          <c:showLegendKey val="0"/>
          <c:showVal val="0"/>
          <c:showCatName val="0"/>
          <c:showSerName val="0"/>
          <c:showPercent val="0"/>
          <c:showBubbleSize val="0"/>
        </c:dLbls>
        <c:gapWidth val="150"/>
        <c:axId val="106867712"/>
        <c:axId val="1068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830.5</c:v>
                </c:pt>
                <c:pt idx="2">
                  <c:v>310.04000000000002</c:v>
                </c:pt>
                <c:pt idx="3">
                  <c:v>238.95</c:v>
                </c:pt>
                <c:pt idx="4">
                  <c:v>169.47</c:v>
                </c:pt>
              </c:numCache>
            </c:numRef>
          </c:val>
          <c:smooth val="0"/>
          <c:extLst xmlns:c16r2="http://schemas.microsoft.com/office/drawing/2015/06/chart">
            <c:ext xmlns:c16="http://schemas.microsoft.com/office/drawing/2014/chart" uri="{C3380CC4-5D6E-409C-BE32-E72D297353CC}">
              <c16:uniqueId val="{00000001-A295-493C-B7CB-88487FA5BCEC}"/>
            </c:ext>
          </c:extLst>
        </c:ser>
        <c:dLbls>
          <c:showLegendKey val="0"/>
          <c:showVal val="0"/>
          <c:showCatName val="0"/>
          <c:showSerName val="0"/>
          <c:showPercent val="0"/>
          <c:showBubbleSize val="0"/>
        </c:dLbls>
        <c:marker val="1"/>
        <c:smooth val="0"/>
        <c:axId val="106867712"/>
        <c:axId val="106878080"/>
      </c:lineChart>
      <c:dateAx>
        <c:axId val="106867712"/>
        <c:scaling>
          <c:orientation val="minMax"/>
        </c:scaling>
        <c:delete val="1"/>
        <c:axPos val="b"/>
        <c:numFmt formatCode="ge" sourceLinked="1"/>
        <c:majorTickMark val="none"/>
        <c:minorTickMark val="none"/>
        <c:tickLblPos val="none"/>
        <c:crossAx val="106878080"/>
        <c:crosses val="autoZero"/>
        <c:auto val="1"/>
        <c:lblOffset val="100"/>
        <c:baseTimeUnit val="years"/>
      </c:dateAx>
      <c:valAx>
        <c:axId val="1068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11.69</c:v>
                </c:pt>
                <c:pt idx="2">
                  <c:v>31.76</c:v>
                </c:pt>
                <c:pt idx="3">
                  <c:v>43.61</c:v>
                </c:pt>
                <c:pt idx="4">
                  <c:v>43.59</c:v>
                </c:pt>
              </c:numCache>
            </c:numRef>
          </c:val>
          <c:extLst xmlns:c16r2="http://schemas.microsoft.com/office/drawing/2015/06/chart">
            <c:ext xmlns:c16="http://schemas.microsoft.com/office/drawing/2014/chart" uri="{C3380CC4-5D6E-409C-BE32-E72D297353CC}">
              <c16:uniqueId val="{00000000-1D6D-4EBC-9754-FFB10DD86BD7}"/>
            </c:ext>
          </c:extLst>
        </c:ser>
        <c:dLbls>
          <c:showLegendKey val="0"/>
          <c:showVal val="0"/>
          <c:showCatName val="0"/>
          <c:showSerName val="0"/>
          <c:showPercent val="0"/>
          <c:showBubbleSize val="0"/>
        </c:dLbls>
        <c:gapWidth val="150"/>
        <c:axId val="106907520"/>
        <c:axId val="10691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43.66</c:v>
                </c:pt>
                <c:pt idx="2">
                  <c:v>45.36</c:v>
                </c:pt>
                <c:pt idx="3">
                  <c:v>53.57</c:v>
                </c:pt>
                <c:pt idx="4">
                  <c:v>53.03</c:v>
                </c:pt>
              </c:numCache>
            </c:numRef>
          </c:val>
          <c:smooth val="0"/>
          <c:extLst xmlns:c16r2="http://schemas.microsoft.com/office/drawing/2015/06/chart">
            <c:ext xmlns:c16="http://schemas.microsoft.com/office/drawing/2014/chart" uri="{C3380CC4-5D6E-409C-BE32-E72D297353CC}">
              <c16:uniqueId val="{00000001-1D6D-4EBC-9754-FFB10DD86BD7}"/>
            </c:ext>
          </c:extLst>
        </c:ser>
        <c:dLbls>
          <c:showLegendKey val="0"/>
          <c:showVal val="0"/>
          <c:showCatName val="0"/>
          <c:showSerName val="0"/>
          <c:showPercent val="0"/>
          <c:showBubbleSize val="0"/>
        </c:dLbls>
        <c:marker val="1"/>
        <c:smooth val="0"/>
        <c:axId val="106907520"/>
        <c:axId val="106913792"/>
      </c:lineChart>
      <c:dateAx>
        <c:axId val="106907520"/>
        <c:scaling>
          <c:orientation val="minMax"/>
        </c:scaling>
        <c:delete val="1"/>
        <c:axPos val="b"/>
        <c:numFmt formatCode="ge" sourceLinked="1"/>
        <c:majorTickMark val="none"/>
        <c:minorTickMark val="none"/>
        <c:tickLblPos val="none"/>
        <c:crossAx val="106913792"/>
        <c:crosses val="autoZero"/>
        <c:auto val="1"/>
        <c:lblOffset val="100"/>
        <c:baseTimeUnit val="years"/>
      </c:dateAx>
      <c:valAx>
        <c:axId val="1069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1447.54</c:v>
                </c:pt>
                <c:pt idx="2">
                  <c:v>548.03</c:v>
                </c:pt>
                <c:pt idx="3">
                  <c:v>410.9</c:v>
                </c:pt>
                <c:pt idx="4">
                  <c:v>412.81</c:v>
                </c:pt>
              </c:numCache>
            </c:numRef>
          </c:val>
          <c:extLst xmlns:c16r2="http://schemas.microsoft.com/office/drawing/2015/06/chart">
            <c:ext xmlns:c16="http://schemas.microsoft.com/office/drawing/2014/chart" uri="{C3380CC4-5D6E-409C-BE32-E72D297353CC}">
              <c16:uniqueId val="{00000000-C299-4159-AA3C-F8EADD269C69}"/>
            </c:ext>
          </c:extLst>
        </c:ser>
        <c:dLbls>
          <c:showLegendKey val="0"/>
          <c:showVal val="0"/>
          <c:showCatName val="0"/>
          <c:showSerName val="0"/>
          <c:showPercent val="0"/>
          <c:showBubbleSize val="0"/>
        </c:dLbls>
        <c:gapWidth val="150"/>
        <c:axId val="106932096"/>
        <c:axId val="1069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382.09</c:v>
                </c:pt>
                <c:pt idx="2">
                  <c:v>384.28</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C299-4159-AA3C-F8EADD269C69}"/>
            </c:ext>
          </c:extLst>
        </c:ser>
        <c:dLbls>
          <c:showLegendKey val="0"/>
          <c:showVal val="0"/>
          <c:showCatName val="0"/>
          <c:showSerName val="0"/>
          <c:showPercent val="0"/>
          <c:showBubbleSize val="0"/>
        </c:dLbls>
        <c:marker val="1"/>
        <c:smooth val="0"/>
        <c:axId val="106932096"/>
        <c:axId val="106950656"/>
      </c:lineChart>
      <c:dateAx>
        <c:axId val="106932096"/>
        <c:scaling>
          <c:orientation val="minMax"/>
        </c:scaling>
        <c:delete val="1"/>
        <c:axPos val="b"/>
        <c:numFmt formatCode="ge" sourceLinked="1"/>
        <c:majorTickMark val="none"/>
        <c:minorTickMark val="none"/>
        <c:tickLblPos val="none"/>
        <c:crossAx val="106950656"/>
        <c:crosses val="autoZero"/>
        <c:auto val="1"/>
        <c:lblOffset val="100"/>
        <c:baseTimeUnit val="years"/>
      </c:dateAx>
      <c:valAx>
        <c:axId val="1069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東松島市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H1</v>
      </c>
      <c r="X8" s="65"/>
      <c r="Y8" s="65"/>
      <c r="Z8" s="65"/>
      <c r="AA8" s="65"/>
      <c r="AB8" s="65"/>
      <c r="AC8" s="65"/>
      <c r="AD8" s="66" t="str">
        <f>データ!$M$6</f>
        <v>非設置</v>
      </c>
      <c r="AE8" s="66"/>
      <c r="AF8" s="66"/>
      <c r="AG8" s="66"/>
      <c r="AH8" s="66"/>
      <c r="AI8" s="66"/>
      <c r="AJ8" s="66"/>
      <c r="AK8" s="3"/>
      <c r="AL8" s="62">
        <f>データ!S6</f>
        <v>40247</v>
      </c>
      <c r="AM8" s="62"/>
      <c r="AN8" s="62"/>
      <c r="AO8" s="62"/>
      <c r="AP8" s="62"/>
      <c r="AQ8" s="62"/>
      <c r="AR8" s="62"/>
      <c r="AS8" s="62"/>
      <c r="AT8" s="61">
        <f>データ!T6</f>
        <v>101.36</v>
      </c>
      <c r="AU8" s="61"/>
      <c r="AV8" s="61"/>
      <c r="AW8" s="61"/>
      <c r="AX8" s="61"/>
      <c r="AY8" s="61"/>
      <c r="AZ8" s="61"/>
      <c r="BA8" s="61"/>
      <c r="BB8" s="61">
        <f>データ!U6</f>
        <v>397.07</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0.46</v>
      </c>
      <c r="Q10" s="61"/>
      <c r="R10" s="61"/>
      <c r="S10" s="61"/>
      <c r="T10" s="61"/>
      <c r="U10" s="61"/>
      <c r="V10" s="61"/>
      <c r="W10" s="61">
        <f>データ!Q6</f>
        <v>100</v>
      </c>
      <c r="X10" s="61"/>
      <c r="Y10" s="61"/>
      <c r="Z10" s="61"/>
      <c r="AA10" s="61"/>
      <c r="AB10" s="61"/>
      <c r="AC10" s="61"/>
      <c r="AD10" s="62">
        <f>データ!R6</f>
        <v>3506</v>
      </c>
      <c r="AE10" s="62"/>
      <c r="AF10" s="62"/>
      <c r="AG10" s="62"/>
      <c r="AH10" s="62"/>
      <c r="AI10" s="62"/>
      <c r="AJ10" s="62"/>
      <c r="AK10" s="2"/>
      <c r="AL10" s="62">
        <f>データ!V6</f>
        <v>183</v>
      </c>
      <c r="AM10" s="62"/>
      <c r="AN10" s="62"/>
      <c r="AO10" s="62"/>
      <c r="AP10" s="62"/>
      <c r="AQ10" s="62"/>
      <c r="AR10" s="62"/>
      <c r="AS10" s="62"/>
      <c r="AT10" s="61">
        <f>データ!W6</f>
        <v>0.09</v>
      </c>
      <c r="AU10" s="61"/>
      <c r="AV10" s="61"/>
      <c r="AW10" s="61"/>
      <c r="AX10" s="61"/>
      <c r="AY10" s="61"/>
      <c r="AZ10" s="61"/>
      <c r="BA10" s="61"/>
      <c r="BB10" s="61">
        <f>データ!X6</f>
        <v>2033.33</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55</v>
      </c>
      <c r="O86" s="25" t="str">
        <f>データ!EO6</f>
        <v>【0.01】</v>
      </c>
    </row>
  </sheetData>
  <sheetProtection algorithmName="SHA-512" hashValue="bBOJnj/qZhB6GIYpa6LPdeiFmcBXoVxMZb7Zdqj/cd7JL7/Qv9D//SCHtf/icOxklLMyKLmob2NiS3+7fxq7GQ==" saltValue="GwJFzonSlSyvYQtIM6el/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0" t="s">
        <v>65</v>
      </c>
      <c r="I3" s="71"/>
      <c r="J3" s="71"/>
      <c r="K3" s="71"/>
      <c r="L3" s="71"/>
      <c r="M3" s="71"/>
      <c r="N3" s="71"/>
      <c r="O3" s="71"/>
      <c r="P3" s="71"/>
      <c r="Q3" s="71"/>
      <c r="R3" s="71"/>
      <c r="S3" s="71"/>
      <c r="T3" s="71"/>
      <c r="U3" s="71"/>
      <c r="V3" s="71"/>
      <c r="W3" s="71"/>
      <c r="X3" s="72"/>
      <c r="Y3" s="76" t="s">
        <v>66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42145</v>
      </c>
      <c r="D6" s="32">
        <f t="shared" si="3"/>
        <v>47</v>
      </c>
      <c r="E6" s="32">
        <f t="shared" si="3"/>
        <v>17</v>
      </c>
      <c r="F6" s="32">
        <f t="shared" si="3"/>
        <v>6</v>
      </c>
      <c r="G6" s="32">
        <f t="shared" si="3"/>
        <v>0</v>
      </c>
      <c r="H6" s="32" t="str">
        <f t="shared" si="3"/>
        <v>宮城県　東松島市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0.46</v>
      </c>
      <c r="Q6" s="33">
        <f t="shared" si="3"/>
        <v>100</v>
      </c>
      <c r="R6" s="33">
        <f t="shared" si="3"/>
        <v>3506</v>
      </c>
      <c r="S6" s="33">
        <f t="shared" si="3"/>
        <v>40247</v>
      </c>
      <c r="T6" s="33">
        <f t="shared" si="3"/>
        <v>101.36</v>
      </c>
      <c r="U6" s="33">
        <f t="shared" si="3"/>
        <v>397.07</v>
      </c>
      <c r="V6" s="33">
        <f t="shared" si="3"/>
        <v>183</v>
      </c>
      <c r="W6" s="33">
        <f t="shared" si="3"/>
        <v>0.09</v>
      </c>
      <c r="X6" s="33">
        <f t="shared" si="3"/>
        <v>2033.33</v>
      </c>
      <c r="Y6" s="34" t="str">
        <f>IF(Y7="",NA(),Y7)</f>
        <v>-</v>
      </c>
      <c r="Z6" s="34">
        <f t="shared" ref="Z6:AH6" si="4">IF(Z7="",NA(),Z7)</f>
        <v>60.35</v>
      </c>
      <c r="AA6" s="34">
        <f t="shared" si="4"/>
        <v>95.62</v>
      </c>
      <c r="AB6" s="34">
        <f t="shared" si="4"/>
        <v>85.48</v>
      </c>
      <c r="AC6" s="34">
        <f t="shared" si="4"/>
        <v>97.96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f t="shared" ref="BG6:BO6" si="7">IF(BG7="",NA(),BG7)</f>
        <v>14623.29</v>
      </c>
      <c r="BH6" s="33">
        <f t="shared" si="7"/>
        <v>0</v>
      </c>
      <c r="BI6" s="33">
        <f t="shared" si="7"/>
        <v>0</v>
      </c>
      <c r="BJ6" s="33">
        <f t="shared" si="7"/>
        <v>0</v>
      </c>
      <c r="BK6" s="34" t="str">
        <f t="shared" si="7"/>
        <v>-</v>
      </c>
      <c r="BL6" s="34">
        <f t="shared" si="7"/>
        <v>830.5</v>
      </c>
      <c r="BM6" s="34">
        <f t="shared" si="7"/>
        <v>310.04000000000002</v>
      </c>
      <c r="BN6" s="34">
        <f t="shared" si="7"/>
        <v>238.95</v>
      </c>
      <c r="BO6" s="34">
        <f t="shared" si="7"/>
        <v>169.47</v>
      </c>
      <c r="BP6" s="33" t="str">
        <f>IF(BP7="","",IF(BP7="-","【-】","【"&amp;SUBSTITUTE(TEXT(BP7,"#,##0.00"),"-","△")&amp;"】"))</f>
        <v>【920.42】</v>
      </c>
      <c r="BQ6" s="34" t="str">
        <f>IF(BQ7="",NA(),BQ7)</f>
        <v>-</v>
      </c>
      <c r="BR6" s="34">
        <f t="shared" ref="BR6:BZ6" si="8">IF(BR7="",NA(),BR7)</f>
        <v>11.69</v>
      </c>
      <c r="BS6" s="34">
        <f t="shared" si="8"/>
        <v>31.76</v>
      </c>
      <c r="BT6" s="34">
        <f t="shared" si="8"/>
        <v>43.61</v>
      </c>
      <c r="BU6" s="34">
        <f t="shared" si="8"/>
        <v>43.59</v>
      </c>
      <c r="BV6" s="34" t="str">
        <f t="shared" si="8"/>
        <v>-</v>
      </c>
      <c r="BW6" s="34">
        <f t="shared" si="8"/>
        <v>43.66</v>
      </c>
      <c r="BX6" s="34">
        <f t="shared" si="8"/>
        <v>45.36</v>
      </c>
      <c r="BY6" s="34">
        <f t="shared" si="8"/>
        <v>53.57</v>
      </c>
      <c r="BZ6" s="34">
        <f t="shared" si="8"/>
        <v>53.03</v>
      </c>
      <c r="CA6" s="33" t="str">
        <f>IF(CA7="","",IF(CA7="-","【-】","【"&amp;SUBSTITUTE(TEXT(CA7,"#,##0.00"),"-","△")&amp;"】"))</f>
        <v>【47.34】</v>
      </c>
      <c r="CB6" s="34" t="str">
        <f>IF(CB7="",NA(),CB7)</f>
        <v>-</v>
      </c>
      <c r="CC6" s="34">
        <f t="shared" ref="CC6:CK6" si="9">IF(CC7="",NA(),CC7)</f>
        <v>1447.54</v>
      </c>
      <c r="CD6" s="34">
        <f t="shared" si="9"/>
        <v>548.03</v>
      </c>
      <c r="CE6" s="34">
        <f t="shared" si="9"/>
        <v>410.9</v>
      </c>
      <c r="CF6" s="34">
        <f t="shared" si="9"/>
        <v>412.81</v>
      </c>
      <c r="CG6" s="34" t="str">
        <f t="shared" si="9"/>
        <v>-</v>
      </c>
      <c r="CH6" s="34">
        <f t="shared" si="9"/>
        <v>382.09</v>
      </c>
      <c r="CI6" s="34">
        <f t="shared" si="9"/>
        <v>384.28</v>
      </c>
      <c r="CJ6" s="34">
        <f t="shared" si="9"/>
        <v>310.41000000000003</v>
      </c>
      <c r="CK6" s="34">
        <f t="shared" si="9"/>
        <v>301.77</v>
      </c>
      <c r="CL6" s="33" t="str">
        <f>IF(CL7="","",IF(CL7="-","【-】","【"&amp;SUBSTITUTE(TEXT(CL7,"#,##0.00"),"-","△")&amp;"】"))</f>
        <v>【360.30】</v>
      </c>
      <c r="CM6" s="34" t="str">
        <f>IF(CM7="",NA(),CM7)</f>
        <v>-</v>
      </c>
      <c r="CN6" s="34">
        <f t="shared" ref="CN6:CV6" si="10">IF(CN7="",NA(),CN7)</f>
        <v>100</v>
      </c>
      <c r="CO6" s="34">
        <f t="shared" si="10"/>
        <v>100</v>
      </c>
      <c r="CP6" s="34">
        <f t="shared" si="10"/>
        <v>100</v>
      </c>
      <c r="CQ6" s="34">
        <f t="shared" si="10"/>
        <v>100</v>
      </c>
      <c r="CR6" s="34" t="str">
        <f t="shared" si="10"/>
        <v>-</v>
      </c>
      <c r="CS6" s="34">
        <f t="shared" si="10"/>
        <v>39.68</v>
      </c>
      <c r="CT6" s="34">
        <f t="shared" si="10"/>
        <v>37.51</v>
      </c>
      <c r="CU6" s="34">
        <f t="shared" si="10"/>
        <v>39.9</v>
      </c>
      <c r="CV6" s="34">
        <f t="shared" si="10"/>
        <v>39.799999999999997</v>
      </c>
      <c r="CW6" s="33" t="str">
        <f>IF(CW7="","",IF(CW7="-","【-】","【"&amp;SUBSTITUTE(TEXT(CW7,"#,##0.00"),"-","△")&amp;"】"))</f>
        <v>【34.06】</v>
      </c>
      <c r="CX6" s="34" t="str">
        <f>IF(CX7="",NA(),CX7)</f>
        <v>-</v>
      </c>
      <c r="CY6" s="34">
        <f t="shared" ref="CY6:DG6" si="11">IF(CY7="",NA(),CY7)</f>
        <v>100</v>
      </c>
      <c r="CZ6" s="34">
        <f t="shared" si="11"/>
        <v>100</v>
      </c>
      <c r="DA6" s="34">
        <f t="shared" si="11"/>
        <v>100</v>
      </c>
      <c r="DB6" s="34">
        <f t="shared" si="11"/>
        <v>100</v>
      </c>
      <c r="DC6" s="34" t="str">
        <f t="shared" si="11"/>
        <v>-</v>
      </c>
      <c r="DD6" s="34">
        <f t="shared" si="11"/>
        <v>83.95</v>
      </c>
      <c r="DE6" s="34">
        <f t="shared" si="11"/>
        <v>81.63</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3">
        <f t="shared" ref="EF6:EN6" si="14">IF(EF7="",NA(),EF7)</f>
        <v>0</v>
      </c>
      <c r="EG6" s="33">
        <f t="shared" si="14"/>
        <v>0</v>
      </c>
      <c r="EH6" s="33">
        <f t="shared" si="14"/>
        <v>0</v>
      </c>
      <c r="EI6" s="33">
        <f t="shared" si="14"/>
        <v>0</v>
      </c>
      <c r="EJ6" s="34" t="str">
        <f t="shared" si="14"/>
        <v>-</v>
      </c>
      <c r="EK6" s="34">
        <f t="shared" si="14"/>
        <v>0.05</v>
      </c>
      <c r="EL6" s="33">
        <f t="shared" si="14"/>
        <v>0</v>
      </c>
      <c r="EM6" s="34">
        <f t="shared" si="14"/>
        <v>0.12</v>
      </c>
      <c r="EN6" s="33">
        <f t="shared" si="14"/>
        <v>0</v>
      </c>
      <c r="EO6" s="33" t="str">
        <f>IF(EO7="","",IF(EO7="-","【-】","【"&amp;SUBSTITUTE(TEXT(EO7,"#,##0.00"),"-","△")&amp;"】"))</f>
        <v>【0.01】</v>
      </c>
    </row>
    <row r="7" spans="1:145" s="35" customFormat="1" x14ac:dyDescent="0.15">
      <c r="A7" s="27"/>
      <c r="B7" s="36">
        <v>2017</v>
      </c>
      <c r="C7" s="36">
        <v>42145</v>
      </c>
      <c r="D7" s="36">
        <v>47</v>
      </c>
      <c r="E7" s="36">
        <v>17</v>
      </c>
      <c r="F7" s="36">
        <v>6</v>
      </c>
      <c r="G7" s="36">
        <v>0</v>
      </c>
      <c r="H7" s="36" t="s">
        <v>109</v>
      </c>
      <c r="I7" s="36" t="s">
        <v>110</v>
      </c>
      <c r="J7" s="36" t="s">
        <v>111</v>
      </c>
      <c r="K7" s="36" t="s">
        <v>112</v>
      </c>
      <c r="L7" s="36" t="s">
        <v>113</v>
      </c>
      <c r="M7" s="36" t="s">
        <v>114</v>
      </c>
      <c r="N7" s="37" t="s">
        <v>115</v>
      </c>
      <c r="O7" s="37" t="s">
        <v>116</v>
      </c>
      <c r="P7" s="37">
        <v>0.46</v>
      </c>
      <c r="Q7" s="37">
        <v>100</v>
      </c>
      <c r="R7" s="37">
        <v>3506</v>
      </c>
      <c r="S7" s="37">
        <v>40247</v>
      </c>
      <c r="T7" s="37">
        <v>101.36</v>
      </c>
      <c r="U7" s="37">
        <v>397.07</v>
      </c>
      <c r="V7" s="37">
        <v>183</v>
      </c>
      <c r="W7" s="37">
        <v>0.09</v>
      </c>
      <c r="X7" s="37">
        <v>2033.33</v>
      </c>
      <c r="Y7" s="37" t="s">
        <v>115</v>
      </c>
      <c r="Z7" s="37">
        <v>60.35</v>
      </c>
      <c r="AA7" s="37">
        <v>95.62</v>
      </c>
      <c r="AB7" s="37">
        <v>85.48</v>
      </c>
      <c r="AC7" s="37">
        <v>97.96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115</v>
      </c>
      <c r="BG7" s="37">
        <v>14623.29</v>
      </c>
      <c r="BH7" s="37">
        <v>0</v>
      </c>
      <c r="BI7" s="37">
        <v>0</v>
      </c>
      <c r="BJ7" s="37">
        <v>0</v>
      </c>
      <c r="BK7" s="37" t="s">
        <v>115</v>
      </c>
      <c r="BL7" s="37">
        <v>830.5</v>
      </c>
      <c r="BM7" s="37">
        <v>310.04000000000002</v>
      </c>
      <c r="BN7" s="37">
        <v>238.95</v>
      </c>
      <c r="BO7" s="37">
        <v>169.47</v>
      </c>
      <c r="BP7" s="37">
        <v>920.42</v>
      </c>
      <c r="BQ7" s="37" t="s">
        <v>115</v>
      </c>
      <c r="BR7" s="37">
        <v>11.69</v>
      </c>
      <c r="BS7" s="37">
        <v>31.76</v>
      </c>
      <c r="BT7" s="37">
        <v>43.61</v>
      </c>
      <c r="BU7" s="37">
        <v>43.59</v>
      </c>
      <c r="BV7" s="37" t="s">
        <v>115</v>
      </c>
      <c r="BW7" s="37">
        <v>43.66</v>
      </c>
      <c r="BX7" s="37">
        <v>45.36</v>
      </c>
      <c r="BY7" s="37">
        <v>53.57</v>
      </c>
      <c r="BZ7" s="37">
        <v>53.03</v>
      </c>
      <c r="CA7" s="37">
        <v>47.34</v>
      </c>
      <c r="CB7" s="37" t="s">
        <v>115</v>
      </c>
      <c r="CC7" s="37">
        <v>1447.54</v>
      </c>
      <c r="CD7" s="37">
        <v>548.03</v>
      </c>
      <c r="CE7" s="37">
        <v>410.9</v>
      </c>
      <c r="CF7" s="37">
        <v>412.81</v>
      </c>
      <c r="CG7" s="37" t="s">
        <v>115</v>
      </c>
      <c r="CH7" s="37">
        <v>382.09</v>
      </c>
      <c r="CI7" s="37">
        <v>384.28</v>
      </c>
      <c r="CJ7" s="37">
        <v>310.41000000000003</v>
      </c>
      <c r="CK7" s="37">
        <v>301.77</v>
      </c>
      <c r="CL7" s="37">
        <v>360.3</v>
      </c>
      <c r="CM7" s="37" t="s">
        <v>115</v>
      </c>
      <c r="CN7" s="37">
        <v>100</v>
      </c>
      <c r="CO7" s="37">
        <v>100</v>
      </c>
      <c r="CP7" s="37">
        <v>100</v>
      </c>
      <c r="CQ7" s="37">
        <v>100</v>
      </c>
      <c r="CR7" s="37" t="s">
        <v>115</v>
      </c>
      <c r="CS7" s="37">
        <v>39.68</v>
      </c>
      <c r="CT7" s="37">
        <v>37.51</v>
      </c>
      <c r="CU7" s="37">
        <v>39.9</v>
      </c>
      <c r="CV7" s="37">
        <v>39.799999999999997</v>
      </c>
      <c r="CW7" s="37">
        <v>34.06</v>
      </c>
      <c r="CX7" s="37" t="s">
        <v>115</v>
      </c>
      <c r="CY7" s="37">
        <v>100</v>
      </c>
      <c r="CZ7" s="37">
        <v>100</v>
      </c>
      <c r="DA7" s="37">
        <v>100</v>
      </c>
      <c r="DB7" s="37">
        <v>100</v>
      </c>
      <c r="DC7" s="37" t="s">
        <v>115</v>
      </c>
      <c r="DD7" s="37">
        <v>83.95</v>
      </c>
      <c r="DE7" s="37">
        <v>81.63</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t="s">
        <v>115</v>
      </c>
      <c r="EF7" s="37">
        <v>0</v>
      </c>
      <c r="EG7" s="37">
        <v>0</v>
      </c>
      <c r="EH7" s="37">
        <v>0</v>
      </c>
      <c r="EI7" s="37">
        <v>0</v>
      </c>
      <c r="EJ7" s="37" t="s">
        <v>115</v>
      </c>
      <c r="EK7" s="37">
        <v>0.05</v>
      </c>
      <c r="EL7" s="37">
        <v>0</v>
      </c>
      <c r="EM7" s="37">
        <v>0.12</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澄川　博樹</cp:lastModifiedBy>
  <cp:lastPrinted>2019-01-29T01:17:34Z</cp:lastPrinted>
  <dcterms:created xsi:type="dcterms:W3CDTF">2018-12-03T09:32:49Z</dcterms:created>
  <dcterms:modified xsi:type="dcterms:W3CDTF">2019-01-29T01:17:36Z</dcterms:modified>
  <cp:category/>
</cp:coreProperties>
</file>