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07上下水道部\04下水道課\05総務管理係\平成30年度(2018)\照会・回答・通知_H30\【市町村課】\H31.1.16公営企業に係る経営比較分析表の分析等について\回答\"/>
    </mc:Choice>
  </mc:AlternateContent>
  <workbookProtection workbookAlgorithmName="SHA-512" workbookHashValue="4Y6TyRi5CKsVnXtmeF08AYCgDPs4jYPlVIXg2FqXJDOpKfVFCPBE/vyNaYn/hqo2tMfZnuawDm031UxpT5BJPg==" workbookSaltValue="ATYzHxnhNmYsngqSUKIl6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<sst xmlns="http://schemas.openxmlformats.org/spreadsheetml/2006/main" count="251" uniqueCount="126">
  <si>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</si>
  <si>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</si>
  <si>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</si>
  <si>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</si>
  <si>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</si>
  <si>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</si>
  <si>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</si>
  <si>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</si>
  <si>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</si>
  <si>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</si>
  <si>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</si>
  <si>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</si>
  <si>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</si>
  <si>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</si>
  <si>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</si>
  <si>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</si>
  <si>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</si>
  <si>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</si>
  <si>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</si>
  <si>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</si>
  <si>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</si>
  <si>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</si>
  <si>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</si>
  <si>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</si>
  <si>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</si>
  <si>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</si>
  <si>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</si>
  <si>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</si>
  <si>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</si>
  <si>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</si>
  <si>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</si>
  <si>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</si>
  <si>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</si>
  <si>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</si>
  <si>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</si>
  <si>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</si>
  <si>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</si>
  <si>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</si>
  <si>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</si>
  <si>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</si>
  <si>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</si>
  <si>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</si>
  <si>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</si>
  <si>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</si>
  <si>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</si>
  <si>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</si>
  <si>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</si>
  <si>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</si>
  <si>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</si>
  <si>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</si>
  <si>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</si>
  <si>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</si>
  <si>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</si>
  <si>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</si>
  <si>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</si>
  <si>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</si>
  <si>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</si>
  <si>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</si>
  <si>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</si>
  <si>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</si>
  <si>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</si>
  <si>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</si>
  <si>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</si>
  <si>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</si>
  <si>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</si>
  <si>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</si>
  <si>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</si>
  <si>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</si>
  <si>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</si>
  <si>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</si>
  <si>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</si>
  <si>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</si>
  <si>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</si>
  <si>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</si>
  <si>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</si>
  <si>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</si>
  <si>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</si>
  <si>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</si>
  <si>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</si>
  <si>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</si>
  <si>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</si>
  <si>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</si>
  <si>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</si>
  <si>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</si>
  <si>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</si>
  <si>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</si>
  <si>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</si>
  <si>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</si>
  <si>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</si>
  <si>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</si>
  <si>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</si>
  <si>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</si>
  <si>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</si>
  <si>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</si>
  <si>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</si>
  <si>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</si>
  <si>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</si>
  <si>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</si>
  <si>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</si>
  <si>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</si>
  <si>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</si>
  <si>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</si>
  <si>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</si>
  <si>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</si>
  <si>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</si>
  <si>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</si>
  <si>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</si>
  <si>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</si>
  <si>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</si>
  <si>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</si>
  <si>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</si>
  <si>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</si>
  <si>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</si>
  <si>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</si>
  <si>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</si>
  <si>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</si>
  <si>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</si>
  <si>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</si>
  <si>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</si>
  <si>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</si>
  <si>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</si>
  <si>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</si>
  <si>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</si>
  <si>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の持続可能な健全経営の確保のためには、浄化槽の維持管理経費及び更新費用を使用料収入で賄えることが必須であると考える。そのため、今後は浄化槽の維持管理形態の見直しを行い、更なる経費削減や適正な料金設定を図っていく。
　なお、公共下水道事業の公営企業会計の適用に合わせて、特定地域生活排水処理事業についても平成32年度からの開始を検討していく。</t>
    <phoneticPr fontId="15"/>
  </si>
  <si>
    <t xml:space="preserve">　特定地域生活排水処理事業は、公共下水道区域又は農業集落排水処理区域以外の区域を対象にしている事業で、平成11年12月から供用開始しており、最も古い市設置型浄化槽は17年が経過してる。浄化槽の耐用年数は30年以上であり、これまで施設の更新又は老朽化対策等を行っていないが、適正な管理を行い、一度に多額の修繕や更新の経費の負担が生じないように管理していく。
</t>
    <rPh sb="114" eb="116">
      <t>シセツ</t>
    </rPh>
    <rPh sb="163" eb="164">
      <t>ショウ</t>
    </rPh>
    <phoneticPr fontId="15"/>
  </si>
  <si>
    <t>【収益的収支比率】
　前年比較で3.5ポイントの減。事業経営に係る単年度の総費用及び下水道整備のために借入れした地方債償還額に対して総収益の割合が過去5年間は84～94％程度で推移しており、また、総費用及び地方債償還金が増加傾向にあるため、維持管理費などを回収できていない状況である。
【企業債残高対事業規模比率】
　企業債残高の減少などにより前年度と比較して14.14ポイントの増となり、類似団体より高い状況にある。
【経費回収率】
　前年度と比較して4.2ポイントの減となっているが、依然として類似団体よりも高い水準となっている。汚水処理費の増加が使用料収入の増加を上回っている状況である。
【汚水処理原価】
　前年度と比較して10.75円増加している。汚水処理費の増加に伴うものである。類似団体より低い単価にある。
【施設利用率】
　浄化槽設置基数の増加に伴う施設能力の増加に対し有収水量の増加が伸び悩んだため、前年度と比較して0.46ポイントの減となっている。
【水洗化率】
　前年比較で0.09ポイントの減であるが、類似団体より高い水準にある。　</t>
    <rPh sb="190" eb="191">
      <t>ゾウ</t>
    </rPh>
    <rPh sb="201" eb="202">
      <t>タカ</t>
    </rPh>
    <rPh sb="235" eb="236">
      <t>ゲン</t>
    </rPh>
    <rPh sb="273" eb="275">
      <t>ゾウカ</t>
    </rPh>
    <rPh sb="283" eb="284">
      <t>カ</t>
    </rPh>
    <rPh sb="285" eb="287">
      <t>ウワマワ</t>
    </rPh>
    <rPh sb="291" eb="293">
      <t>ジョウキョウ</t>
    </rPh>
    <rPh sb="322" eb="323">
      <t>ゾウ</t>
    </rPh>
    <rPh sb="323" eb="324">
      <t>カ</t>
    </rPh>
    <rPh sb="335" eb="336">
      <t>ゾウ</t>
    </rPh>
    <rPh sb="336" eb="337">
      <t>カ</t>
    </rPh>
    <rPh sb="370" eb="373">
      <t>ジョウカソウ</t>
    </rPh>
    <rPh sb="373" eb="375">
      <t>セッチ</t>
    </rPh>
    <rPh sb="375" eb="377">
      <t>キスウ</t>
    </rPh>
    <rPh sb="378" eb="379">
      <t>ゾウ</t>
    </rPh>
    <rPh sb="379" eb="380">
      <t>カ</t>
    </rPh>
    <rPh sb="381" eb="382">
      <t>トモナ</t>
    </rPh>
    <rPh sb="383" eb="385">
      <t>シセツ</t>
    </rPh>
    <rPh sb="385" eb="387">
      <t>ノウリョク</t>
    </rPh>
    <rPh sb="388" eb="389">
      <t>ゾウ</t>
    </rPh>
    <rPh sb="389" eb="390">
      <t>カ</t>
    </rPh>
    <rPh sb="391" eb="392">
      <t>タイ</t>
    </rPh>
    <rPh sb="401" eb="402">
      <t>ノ</t>
    </rPh>
    <rPh sb="403" eb="404">
      <t>ナヤ</t>
    </rPh>
    <rPh sb="426" eb="427">
      <t>ゲン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</si>
</sst>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C8-407D-B5B1-A4BEA9A60FAD}"/>
            </c:ext>
          </c:extLst>
        </c:ser>
        <c:dLbls>
          <c:showLegendKey val="0"/>
          <c:showVal val="0"/>
          <c:showCatName val="0"/>
          <c:showSerName val="0"/>
          <c:showPercent val="0"/>
          <c:showBubbleSize val="0"/>
        </c:dLbls>
        <c:gapWidth val="150"/>
        <c:axId val="446861616"/>
        <c:axId val="44686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1C8-407D-B5B1-A4BEA9A60FAD}"/>
            </c:ext>
          </c:extLst>
        </c:ser>
        <c:dLbls>
          <c:showLegendKey val="0"/>
          <c:showVal val="0"/>
          <c:showCatName val="0"/>
          <c:showSerName val="0"/>
          <c:showPercent val="0"/>
          <c:showBubbleSize val="0"/>
        </c:dLbls>
        <c:marker val="1"/>
        <c:smooth val="0"/>
        <c:axId val="446861616"/>
        <c:axId val="446862000"/>
      </c:lineChart>
      <c:dateAx>
        <c:axId val="446861616"/>
        <c:scaling>
          <c:orientation val="minMax"/>
        </c:scaling>
        <c:delete val="1"/>
        <c:axPos val="b"/>
        <c:numFmt formatCode="ge" sourceLinked="1"/>
        <c:majorTickMark val="none"/>
        <c:minorTickMark val="none"/>
        <c:tickLblPos val="none"/>
        <c:crossAx val="446862000"/>
        <c:crosses val="autoZero"/>
        <c:auto val="1"/>
        <c:lblOffset val="100"/>
        <c:baseTimeUnit val="years"/>
      </c:dateAx>
      <c:valAx>
        <c:axId val="4468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6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48.12</c:v>
                </c:pt>
                <c:pt idx="1">
                  <c:v>48.94</c:v>
                </c:pt>
                <c:pt idx="2">
                  <c:v>48.98</c:v>
                </c:pt>
                <c:pt idx="3">
                  <c:v>48.06</c:v>
                </c:pt>
                <c:pt idx="4">
                  <c:v>47.6</c:v>
                </c:pt>
              </c:numCache>
            </c:numRef>
          </c:val>
          <c:extLst xmlns:c16r2="http://schemas.microsoft.com/office/drawing/2015/06/chart">
            <c:ext xmlns:c16="http://schemas.microsoft.com/office/drawing/2014/chart" uri="{C3380CC4-5D6E-409C-BE32-E72D297353CC}">
              <c16:uniqueId val="{00000000-3699-43C1-A42C-DE58F6694C29}"/>
            </c:ext>
          </c:extLst>
        </c:ser>
        <c:dLbls>
          <c:showLegendKey val="0"/>
          <c:showVal val="0"/>
          <c:showCatName val="0"/>
          <c:showSerName val="0"/>
          <c:showPercent val="0"/>
          <c:showBubbleSize val="0"/>
        </c:dLbls>
        <c:gapWidth val="150"/>
        <c:axId val="448673176"/>
        <c:axId val="4486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3699-43C1-A42C-DE58F6694C29}"/>
            </c:ext>
          </c:extLst>
        </c:ser>
        <c:dLbls>
          <c:showLegendKey val="0"/>
          <c:showVal val="0"/>
          <c:showCatName val="0"/>
          <c:showSerName val="0"/>
          <c:showPercent val="0"/>
          <c:showBubbleSize val="0"/>
        </c:dLbls>
        <c:marker val="1"/>
        <c:smooth val="0"/>
        <c:axId val="448673176"/>
        <c:axId val="448673568"/>
      </c:lineChart>
      <c:dateAx>
        <c:axId val="448673176"/>
        <c:scaling>
          <c:orientation val="minMax"/>
        </c:scaling>
        <c:delete val="1"/>
        <c:axPos val="b"/>
        <c:numFmt formatCode="ge" sourceLinked="1"/>
        <c:majorTickMark val="none"/>
        <c:minorTickMark val="none"/>
        <c:tickLblPos val="none"/>
        <c:crossAx val="448673568"/>
        <c:crosses val="autoZero"/>
        <c:auto val="1"/>
        <c:lblOffset val="100"/>
        <c:baseTimeUnit val="years"/>
      </c:dateAx>
      <c:valAx>
        <c:axId val="4486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6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99.67</c:v>
                </c:pt>
                <c:pt idx="1">
                  <c:v>99.23</c:v>
                </c:pt>
                <c:pt idx="2">
                  <c:v>99.76</c:v>
                </c:pt>
                <c:pt idx="3">
                  <c:v>99.83</c:v>
                </c:pt>
                <c:pt idx="4">
                  <c:v>99.74</c:v>
                </c:pt>
              </c:numCache>
            </c:numRef>
          </c:val>
          <c:extLst xmlns:c16r2="http://schemas.microsoft.com/office/drawing/2015/06/chart">
            <c:ext xmlns:c16="http://schemas.microsoft.com/office/drawing/2014/chart" uri="{C3380CC4-5D6E-409C-BE32-E72D297353CC}">
              <c16:uniqueId val="{00000000-AD08-493B-A626-9187A0B55734}"/>
            </c:ext>
          </c:extLst>
        </c:ser>
        <c:dLbls>
          <c:showLegendKey val="0"/>
          <c:showVal val="0"/>
          <c:showCatName val="0"/>
          <c:showSerName val="0"/>
          <c:showPercent val="0"/>
          <c:showBubbleSize val="0"/>
        </c:dLbls>
        <c:gapWidth val="150"/>
        <c:axId val="448674744"/>
        <c:axId val="4486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AD08-493B-A626-9187A0B55734}"/>
            </c:ext>
          </c:extLst>
        </c:ser>
        <c:dLbls>
          <c:showLegendKey val="0"/>
          <c:showVal val="0"/>
          <c:showCatName val="0"/>
          <c:showSerName val="0"/>
          <c:showPercent val="0"/>
          <c:showBubbleSize val="0"/>
        </c:dLbls>
        <c:marker val="1"/>
        <c:smooth val="0"/>
        <c:axId val="448674744"/>
        <c:axId val="448675136"/>
      </c:lineChart>
      <c:dateAx>
        <c:axId val="448674744"/>
        <c:scaling>
          <c:orientation val="minMax"/>
        </c:scaling>
        <c:delete val="1"/>
        <c:axPos val="b"/>
        <c:numFmt formatCode="ge" sourceLinked="1"/>
        <c:majorTickMark val="none"/>
        <c:minorTickMark val="none"/>
        <c:tickLblPos val="none"/>
        <c:crossAx val="448675136"/>
        <c:crosses val="autoZero"/>
        <c:auto val="1"/>
        <c:lblOffset val="100"/>
        <c:baseTimeUnit val="years"/>
      </c:dateAx>
      <c:valAx>
        <c:axId val="4486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67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94.1</c:v>
                </c:pt>
                <c:pt idx="1">
                  <c:v>87.68</c:v>
                </c:pt>
                <c:pt idx="2">
                  <c:v>84.85</c:v>
                </c:pt>
                <c:pt idx="3">
                  <c:v>91.29</c:v>
                </c:pt>
                <c:pt idx="4">
                  <c:v>87.79</c:v>
                </c:pt>
              </c:numCache>
            </c:numRef>
          </c:val>
          <c:extLst xmlns:c16r2="http://schemas.microsoft.com/office/drawing/2015/06/chart">
            <c:ext xmlns:c16="http://schemas.microsoft.com/office/drawing/2014/chart" uri="{C3380CC4-5D6E-409C-BE32-E72D297353CC}">
              <c16:uniqueId val="{00000000-8AC0-4EB2-80B5-3D018FB16F69}"/>
            </c:ext>
          </c:extLst>
        </c:ser>
        <c:dLbls>
          <c:showLegendKey val="0"/>
          <c:showVal val="0"/>
          <c:showCatName val="0"/>
          <c:showSerName val="0"/>
          <c:showPercent val="0"/>
          <c:showBubbleSize val="0"/>
        </c:dLbls>
        <c:gapWidth val="150"/>
        <c:axId val="448159728"/>
        <c:axId val="44816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0-4EB2-80B5-3D018FB16F69}"/>
            </c:ext>
          </c:extLst>
        </c:ser>
        <c:dLbls>
          <c:showLegendKey val="0"/>
          <c:showVal val="0"/>
          <c:showCatName val="0"/>
          <c:showSerName val="0"/>
          <c:showPercent val="0"/>
          <c:showBubbleSize val="0"/>
        </c:dLbls>
        <c:marker val="1"/>
        <c:smooth val="0"/>
        <c:axId val="448159728"/>
        <c:axId val="448164208"/>
      </c:lineChart>
      <c:dateAx>
        <c:axId val="448159728"/>
        <c:scaling>
          <c:orientation val="minMax"/>
        </c:scaling>
        <c:delete val="1"/>
        <c:axPos val="b"/>
        <c:numFmt formatCode="ge" sourceLinked="1"/>
        <c:majorTickMark val="none"/>
        <c:minorTickMark val="none"/>
        <c:tickLblPos val="none"/>
        <c:crossAx val="448164208"/>
        <c:crosses val="autoZero"/>
        <c:auto val="1"/>
        <c:lblOffset val="100"/>
        <c:baseTimeUnit val="years"/>
      </c:dateAx>
      <c:valAx>
        <c:axId val="44816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99-4B05-8D29-EA9D32BBCFAE}"/>
            </c:ext>
          </c:extLst>
        </c:ser>
        <c:dLbls>
          <c:showLegendKey val="0"/>
          <c:showVal val="0"/>
          <c:showCatName val="0"/>
          <c:showSerName val="0"/>
          <c:showPercent val="0"/>
          <c:showBubbleSize val="0"/>
        </c:dLbls>
        <c:gapWidth val="150"/>
        <c:axId val="448248384"/>
        <c:axId val="448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99-4B05-8D29-EA9D32BBCFAE}"/>
            </c:ext>
          </c:extLst>
        </c:ser>
        <c:dLbls>
          <c:showLegendKey val="0"/>
          <c:showVal val="0"/>
          <c:showCatName val="0"/>
          <c:showSerName val="0"/>
          <c:showPercent val="0"/>
          <c:showBubbleSize val="0"/>
        </c:dLbls>
        <c:marker val="1"/>
        <c:smooth val="0"/>
        <c:axId val="448248384"/>
        <c:axId val="448248768"/>
      </c:lineChart>
      <c:dateAx>
        <c:axId val="448248384"/>
        <c:scaling>
          <c:orientation val="minMax"/>
        </c:scaling>
        <c:delete val="1"/>
        <c:axPos val="b"/>
        <c:numFmt formatCode="ge" sourceLinked="1"/>
        <c:majorTickMark val="none"/>
        <c:minorTickMark val="none"/>
        <c:tickLblPos val="none"/>
        <c:crossAx val="448248768"/>
        <c:crosses val="autoZero"/>
        <c:auto val="1"/>
        <c:lblOffset val="100"/>
        <c:baseTimeUnit val="years"/>
      </c:dateAx>
      <c:valAx>
        <c:axId val="448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D-4B2A-8720-DFF0762CE5E2}"/>
            </c:ext>
          </c:extLst>
        </c:ser>
        <c:dLbls>
          <c:showLegendKey val="0"/>
          <c:showVal val="0"/>
          <c:showCatName val="0"/>
          <c:showSerName val="0"/>
          <c:showPercent val="0"/>
          <c:showBubbleSize val="0"/>
        </c:dLbls>
        <c:gapWidth val="150"/>
        <c:axId val="448376384"/>
        <c:axId val="4483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D-4B2A-8720-DFF0762CE5E2}"/>
            </c:ext>
          </c:extLst>
        </c:ser>
        <c:dLbls>
          <c:showLegendKey val="0"/>
          <c:showVal val="0"/>
          <c:showCatName val="0"/>
          <c:showSerName val="0"/>
          <c:showPercent val="0"/>
          <c:showBubbleSize val="0"/>
        </c:dLbls>
        <c:marker val="1"/>
        <c:smooth val="0"/>
        <c:axId val="448376384"/>
        <c:axId val="448319072"/>
      </c:lineChart>
      <c:dateAx>
        <c:axId val="448376384"/>
        <c:scaling>
          <c:orientation val="minMax"/>
        </c:scaling>
        <c:delete val="1"/>
        <c:axPos val="b"/>
        <c:numFmt formatCode="ge" sourceLinked="1"/>
        <c:majorTickMark val="none"/>
        <c:minorTickMark val="none"/>
        <c:tickLblPos val="none"/>
        <c:crossAx val="448319072"/>
        <c:crosses val="autoZero"/>
        <c:auto val="1"/>
        <c:lblOffset val="100"/>
        <c:baseTimeUnit val="years"/>
      </c:dateAx>
      <c:valAx>
        <c:axId val="4483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84-433E-ADB4-93916B9ACDB6}"/>
            </c:ext>
          </c:extLst>
        </c:ser>
        <c:dLbls>
          <c:showLegendKey val="0"/>
          <c:showVal val="0"/>
          <c:showCatName val="0"/>
          <c:showSerName val="0"/>
          <c:showPercent val="0"/>
          <c:showBubbleSize val="0"/>
        </c:dLbls>
        <c:gapWidth val="150"/>
        <c:axId val="448322312"/>
        <c:axId val="44832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84-433E-ADB4-93916B9ACDB6}"/>
            </c:ext>
          </c:extLst>
        </c:ser>
        <c:dLbls>
          <c:showLegendKey val="0"/>
          <c:showVal val="0"/>
          <c:showCatName val="0"/>
          <c:showSerName val="0"/>
          <c:showPercent val="0"/>
          <c:showBubbleSize val="0"/>
        </c:dLbls>
        <c:marker val="1"/>
        <c:smooth val="0"/>
        <c:axId val="448322312"/>
        <c:axId val="448322704"/>
      </c:lineChart>
      <c:dateAx>
        <c:axId val="448322312"/>
        <c:scaling>
          <c:orientation val="minMax"/>
        </c:scaling>
        <c:delete val="1"/>
        <c:axPos val="b"/>
        <c:numFmt formatCode="ge" sourceLinked="1"/>
        <c:majorTickMark val="none"/>
        <c:minorTickMark val="none"/>
        <c:tickLblPos val="none"/>
        <c:crossAx val="448322704"/>
        <c:crosses val="autoZero"/>
        <c:auto val="1"/>
        <c:lblOffset val="100"/>
        <c:baseTimeUnit val="years"/>
      </c:dateAx>
      <c:valAx>
        <c:axId val="44832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70-43EF-96EC-B05CEB93AF0D}"/>
            </c:ext>
          </c:extLst>
        </c:ser>
        <c:dLbls>
          <c:showLegendKey val="0"/>
          <c:showVal val="0"/>
          <c:showCatName val="0"/>
          <c:showSerName val="0"/>
          <c:showPercent val="0"/>
          <c:showBubbleSize val="0"/>
        </c:dLbls>
        <c:gapWidth val="150"/>
        <c:axId val="448323880"/>
        <c:axId val="44832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70-43EF-96EC-B05CEB93AF0D}"/>
            </c:ext>
          </c:extLst>
        </c:ser>
        <c:dLbls>
          <c:showLegendKey val="0"/>
          <c:showVal val="0"/>
          <c:showCatName val="0"/>
          <c:showSerName val="0"/>
          <c:showPercent val="0"/>
          <c:showBubbleSize val="0"/>
        </c:dLbls>
        <c:marker val="1"/>
        <c:smooth val="0"/>
        <c:axId val="448323880"/>
        <c:axId val="448324272"/>
      </c:lineChart>
      <c:dateAx>
        <c:axId val="448323880"/>
        <c:scaling>
          <c:orientation val="minMax"/>
        </c:scaling>
        <c:delete val="1"/>
        <c:axPos val="b"/>
        <c:numFmt formatCode="ge" sourceLinked="1"/>
        <c:majorTickMark val="none"/>
        <c:minorTickMark val="none"/>
        <c:tickLblPos val="none"/>
        <c:crossAx val="448324272"/>
        <c:crosses val="autoZero"/>
        <c:auto val="1"/>
        <c:lblOffset val="100"/>
        <c:baseTimeUnit val="years"/>
      </c:dateAx>
      <c:valAx>
        <c:axId val="44832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477.39</c:v>
                </c:pt>
                <c:pt idx="1">
                  <c:v>607.62</c:v>
                </c:pt>
                <c:pt idx="2">
                  <c:v>618.07000000000005</c:v>
                </c:pt>
                <c:pt idx="3">
                  <c:v>387.33</c:v>
                </c:pt>
                <c:pt idx="4">
                  <c:v>401.47</c:v>
                </c:pt>
              </c:numCache>
            </c:numRef>
          </c:val>
          <c:extLst xmlns:c16r2="http://schemas.microsoft.com/office/drawing/2015/06/chart">
            <c:ext xmlns:c16="http://schemas.microsoft.com/office/drawing/2014/chart" uri="{C3380CC4-5D6E-409C-BE32-E72D297353CC}">
              <c16:uniqueId val="{00000000-35A8-4674-B5F4-B4C3C4CC66D9}"/>
            </c:ext>
          </c:extLst>
        </c:ser>
        <c:dLbls>
          <c:showLegendKey val="0"/>
          <c:showVal val="0"/>
          <c:showCatName val="0"/>
          <c:showSerName val="0"/>
          <c:showPercent val="0"/>
          <c:showBubbleSize val="0"/>
        </c:dLbls>
        <c:gapWidth val="150"/>
        <c:axId val="447996408"/>
        <c:axId val="4479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35A8-4674-B5F4-B4C3C4CC66D9}"/>
            </c:ext>
          </c:extLst>
        </c:ser>
        <c:dLbls>
          <c:showLegendKey val="0"/>
          <c:showVal val="0"/>
          <c:showCatName val="0"/>
          <c:showSerName val="0"/>
          <c:showPercent val="0"/>
          <c:showBubbleSize val="0"/>
        </c:dLbls>
        <c:marker val="1"/>
        <c:smooth val="0"/>
        <c:axId val="447996408"/>
        <c:axId val="447996800"/>
      </c:lineChart>
      <c:dateAx>
        <c:axId val="447996408"/>
        <c:scaling>
          <c:orientation val="minMax"/>
        </c:scaling>
        <c:delete val="1"/>
        <c:axPos val="b"/>
        <c:numFmt formatCode="ge" sourceLinked="1"/>
        <c:majorTickMark val="none"/>
        <c:minorTickMark val="none"/>
        <c:tickLblPos val="none"/>
        <c:crossAx val="447996800"/>
        <c:crosses val="autoZero"/>
        <c:auto val="1"/>
        <c:lblOffset val="100"/>
        <c:baseTimeUnit val="years"/>
      </c:dateAx>
      <c:valAx>
        <c:axId val="4479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85.01</c:v>
                </c:pt>
                <c:pt idx="1">
                  <c:v>80.48</c:v>
                </c:pt>
                <c:pt idx="2">
                  <c:v>78.66</c:v>
                </c:pt>
                <c:pt idx="3">
                  <c:v>85.99</c:v>
                </c:pt>
                <c:pt idx="4">
                  <c:v>81.790000000000006</c:v>
                </c:pt>
              </c:numCache>
            </c:numRef>
          </c:val>
          <c:extLst xmlns:c16r2="http://schemas.microsoft.com/office/drawing/2015/06/chart">
            <c:ext xmlns:c16="http://schemas.microsoft.com/office/drawing/2014/chart" uri="{C3380CC4-5D6E-409C-BE32-E72D297353CC}">
              <c16:uniqueId val="{00000000-6644-435F-B31D-4FA539B7FDC3}"/>
            </c:ext>
          </c:extLst>
        </c:ser>
        <c:dLbls>
          <c:showLegendKey val="0"/>
          <c:showVal val="0"/>
          <c:showCatName val="0"/>
          <c:showSerName val="0"/>
          <c:showPercent val="0"/>
          <c:showBubbleSize val="0"/>
        </c:dLbls>
        <c:gapWidth val="150"/>
        <c:axId val="447997976"/>
        <c:axId val="4479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6644-435F-B31D-4FA539B7FDC3}"/>
            </c:ext>
          </c:extLst>
        </c:ser>
        <c:dLbls>
          <c:showLegendKey val="0"/>
          <c:showVal val="0"/>
          <c:showCatName val="0"/>
          <c:showSerName val="0"/>
          <c:showPercent val="0"/>
          <c:showBubbleSize val="0"/>
        </c:dLbls>
        <c:marker val="1"/>
        <c:smooth val="0"/>
        <c:axId val="447997976"/>
        <c:axId val="447998368"/>
      </c:lineChart>
      <c:dateAx>
        <c:axId val="447997976"/>
        <c:scaling>
          <c:orientation val="minMax"/>
        </c:scaling>
        <c:delete val="1"/>
        <c:axPos val="b"/>
        <c:numFmt formatCode="ge" sourceLinked="1"/>
        <c:majorTickMark val="none"/>
        <c:minorTickMark val="none"/>
        <c:tickLblPos val="none"/>
        <c:crossAx val="447998368"/>
        <c:crosses val="autoZero"/>
        <c:auto val="1"/>
        <c:lblOffset val="100"/>
        <c:baseTimeUnit val="years"/>
      </c:dateAx>
      <c:valAx>
        <c:axId val="4479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236.45</c:v>
                </c:pt>
                <c:pt idx="1">
                  <c:v>256.39</c:v>
                </c:pt>
                <c:pt idx="2">
                  <c:v>265.33</c:v>
                </c:pt>
                <c:pt idx="3">
                  <c:v>247.29</c:v>
                </c:pt>
                <c:pt idx="4">
                  <c:v>258.04000000000002</c:v>
                </c:pt>
              </c:numCache>
            </c:numRef>
          </c:val>
          <c:extLst xmlns:c16r2="http://schemas.microsoft.com/office/drawing/2015/06/chart">
            <c:ext xmlns:c16="http://schemas.microsoft.com/office/drawing/2014/chart" uri="{C3380CC4-5D6E-409C-BE32-E72D297353CC}">
              <c16:uniqueId val="{00000000-8107-4B83-BAA4-2ECC8F74B59B}"/>
            </c:ext>
          </c:extLst>
        </c:ser>
        <c:dLbls>
          <c:showLegendKey val="0"/>
          <c:showVal val="0"/>
          <c:showCatName val="0"/>
          <c:showSerName val="0"/>
          <c:showPercent val="0"/>
          <c:showBubbleSize val="0"/>
        </c:dLbls>
        <c:gapWidth val="150"/>
        <c:axId val="447999544"/>
        <c:axId val="4479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8107-4B83-BAA4-2ECC8F74B59B}"/>
            </c:ext>
          </c:extLst>
        </c:ser>
        <c:dLbls>
          <c:showLegendKey val="0"/>
          <c:showVal val="0"/>
          <c:showCatName val="0"/>
          <c:showSerName val="0"/>
          <c:showPercent val="0"/>
          <c:showBubbleSize val="0"/>
        </c:dLbls>
        <c:marker val="1"/>
        <c:smooth val="0"/>
        <c:axId val="447999544"/>
        <c:axId val="447999936"/>
      </c:lineChart>
      <c:dateAx>
        <c:axId val="447999544"/>
        <c:scaling>
          <c:orientation val="minMax"/>
        </c:scaling>
        <c:delete val="1"/>
        <c:axPos val="b"/>
        <c:numFmt formatCode="ge" sourceLinked="1"/>
        <c:majorTickMark val="none"/>
        <c:minorTickMark val="none"/>
        <c:tickLblPos val="none"/>
        <c:crossAx val="447999936"/>
        <c:crosses val="autoZero"/>
        <c:auto val="1"/>
        <c:lblOffset val="100"/>
        <c:baseTimeUnit val="years"/>
      </c:dateAx>
      <c:valAx>
        <c:axId val="447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9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宮城県　栗原市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69382</v>
      </c>
      <c r="AM8" s="66"/>
      <c r="AN8" s="66"/>
      <c r="AO8" s="66"/>
      <c r="AP8" s="66"/>
      <c r="AQ8" s="66"/>
      <c r="AR8" s="66"/>
      <c r="AS8" s="66"/>
      <c r="AT8" s="65">
        <f>データ!T6</f>
        <v>804.97</v>
      </c>
      <c r="AU8" s="65"/>
      <c r="AV8" s="65"/>
      <c r="AW8" s="65"/>
      <c r="AX8" s="65"/>
      <c r="AY8" s="65"/>
      <c r="AZ8" s="65"/>
      <c r="BA8" s="65"/>
      <c r="BB8" s="65">
        <f>データ!U6</f>
        <v>86.19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10.6</v>
      </c>
      <c r="Q10" s="65"/>
      <c r="R10" s="65"/>
      <c r="S10" s="65"/>
      <c r="T10" s="65"/>
      <c r="U10" s="65"/>
      <c r="V10" s="65"/>
      <c r="W10" s="65">
        <f>データ!Q6</f>
        <v>100</v>
      </c>
      <c r="X10" s="65"/>
      <c r="Y10" s="65"/>
      <c r="Z10" s="65"/>
      <c r="AA10" s="65"/>
      <c r="AB10" s="65"/>
      <c r="AC10" s="65"/>
      <c r="AD10" s="66">
        <f>データ!R6</f>
        <v>3994</v>
      </c>
      <c r="AE10" s="66"/>
      <c r="AF10" s="66"/>
      <c r="AG10" s="66"/>
      <c r="AH10" s="66"/>
      <c r="AI10" s="66"/>
      <c r="AJ10" s="66"/>
      <c r="AK10" s="2"/>
      <c r="AL10" s="66">
        <f>データ!V6</f>
        <v>7305</v>
      </c>
      <c r="AM10" s="66"/>
      <c r="AN10" s="66"/>
      <c r="AO10" s="66"/>
      <c r="AP10" s="66"/>
      <c r="AQ10" s="66"/>
      <c r="AR10" s="66"/>
      <c r="AS10" s="66"/>
      <c r="AT10" s="65">
        <f>データ!W6</f>
        <v>0.68</v>
      </c>
      <c r="AU10" s="65"/>
      <c r="AV10" s="65"/>
      <c r="AW10" s="65"/>
      <c r="AX10" s="65"/>
      <c r="AY10" s="65"/>
      <c r="AZ10" s="65"/>
      <c r="BA10" s="65"/>
      <c r="BB10" s="65">
        <f>データ!X6</f>
        <v>10742.65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MYEKbVVjDELEXgC3JePyV2w6yAShw9jrZCMNyngB52LKyGFjfRf/xmSgObuSkBgyFzVtIAw9yPrTIT3fvU3BrA==" saltValue="WT0XEfOl4O9RWsYCcMQC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42137</v>
      </c>
      <c r="D6" s="32">
        <f t="shared" si="3"/>
        <v>47</v>
      </c>
      <c r="E6" s="32">
        <f t="shared" si="3"/>
        <v>18</v>
      </c>
      <c r="F6" s="32">
        <f t="shared" si="3"/>
        <v>0</v>
      </c>
      <c r="G6" s="32">
        <f t="shared" si="3"/>
        <v>0</v>
      </c>
      <c r="H6" s="32" t="str">
        <f t="shared" si="3"/>
        <v>宮城県　栗原市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10.6</v>
      </c>
      <c r="Q6" s="33">
        <f t="shared" si="3"/>
        <v>100</v>
      </c>
      <c r="R6" s="33">
        <f t="shared" si="3"/>
        <v>3994</v>
      </c>
      <c r="S6" s="33">
        <f t="shared" si="3"/>
        <v>69382</v>
      </c>
      <c r="T6" s="33">
        <f t="shared" si="3"/>
        <v>804.97</v>
      </c>
      <c r="U6" s="33">
        <f t="shared" si="3"/>
        <v>86.19</v>
      </c>
      <c r="V6" s="33">
        <f t="shared" si="3"/>
        <v>7305</v>
      </c>
      <c r="W6" s="33">
        <f t="shared" si="3"/>
        <v>0.68</v>
      </c>
      <c r="X6" s="33">
        <f t="shared" si="3"/>
        <v>10742.65</v>
      </c>
      <c r="Y6" s="34">
        <f>IF(Y7="",NA(),Y7)</f>
        <v>94.1</v>
      </c>
      <c r="Z6" s="34">
        <f t="shared" ref="Z6:AH6" si="4">IF(Z7="",NA(),Z7)</f>
        <v>87.68</v>
      </c>
      <c r="AA6" s="34">
        <f t="shared" si="4"/>
        <v>84.85</v>
      </c>
      <c r="AB6" s="34">
        <f t="shared" si="4"/>
        <v>91.29</v>
      </c>
      <c r="AC6" s="34">
        <f t="shared" si="4"/>
        <v>87.79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477.39</v>
      </c>
      <c r="BG6" s="34">
        <f t="shared" ref="BG6:BO6" si="7">IF(BG7="",NA(),BG7)</f>
        <v>607.62</v>
      </c>
      <c r="BH6" s="34">
        <f t="shared" si="7"/>
        <v>618.07000000000005</v>
      </c>
      <c r="BI6" s="34">
        <f t="shared" si="7"/>
        <v>387.33</v>
      </c>
      <c r="BJ6" s="34">
        <f t="shared" si="7"/>
        <v>401.47</v>
      </c>
      <c r="BK6" s="34">
        <f t="shared" si="7"/>
        <v>446.63</v>
      </c>
      <c r="BL6" s="34">
        <f t="shared" si="7"/>
        <v>261.08</v>
      </c>
      <c r="BM6" s="34">
        <f t="shared" si="7"/>
        <v>241.49</v>
      </c>
      <c r="BN6" s="34">
        <f t="shared" si="7"/>
        <v>248.44</v>
      </c>
      <c r="BO6" s="34">
        <f t="shared" si="7"/>
        <v>244.85</v>
      </c>
      <c r="BP6" s="33" t="str">
        <f>IF(BP7="","",IF(BP7="-","【-】","【"&amp;SUBSTITUTE(TEXT(BP7,"#,##0.00"),"-","△")&amp;"】"))</f>
        <v>【329.28】</v>
      </c>
      <c r="BQ6" s="34">
        <f>IF(BQ7="",NA(),BQ7)</f>
        <v>85.01</v>
      </c>
      <c r="BR6" s="34">
        <f t="shared" ref="BR6:BZ6" si="8">IF(BR7="",NA(),BR7)</f>
        <v>80.48</v>
      </c>
      <c r="BS6" s="34">
        <f t="shared" si="8"/>
        <v>78.66</v>
      </c>
      <c r="BT6" s="34">
        <f t="shared" si="8"/>
        <v>85.99</v>
      </c>
      <c r="BU6" s="34">
        <f t="shared" si="8"/>
        <v>81.790000000000006</v>
      </c>
      <c r="BV6" s="34">
        <f t="shared" si="8"/>
        <v>58.53</v>
      </c>
      <c r="BW6" s="34">
        <f t="shared" si="8"/>
        <v>68.61</v>
      </c>
      <c r="BX6" s="34">
        <f t="shared" si="8"/>
        <v>65.7</v>
      </c>
      <c r="BY6" s="34">
        <f t="shared" si="8"/>
        <v>66.73</v>
      </c>
      <c r="BZ6" s="34">
        <f t="shared" si="8"/>
        <v>64.78</v>
      </c>
      <c r="CA6" s="33" t="str">
        <f>IF(CA7="","",IF(CA7="-","【-】","【"&amp;SUBSTITUTE(TEXT(CA7,"#,##0.00"),"-","△")&amp;"】"))</f>
        <v>【60.55】</v>
      </c>
      <c r="CB6" s="34">
        <f>IF(CB7="",NA(),CB7)</f>
        <v>236.45</v>
      </c>
      <c r="CC6" s="34">
        <f t="shared" ref="CC6:CK6" si="9">IF(CC7="",NA(),CC7)</f>
        <v>256.39</v>
      </c>
      <c r="CD6" s="34">
        <f t="shared" si="9"/>
        <v>265.33</v>
      </c>
      <c r="CE6" s="34">
        <f t="shared" si="9"/>
        <v>247.29</v>
      </c>
      <c r="CF6" s="34">
        <f t="shared" si="9"/>
        <v>258.04000000000002</v>
      </c>
      <c r="CG6" s="34">
        <f t="shared" si="9"/>
        <v>266.57</v>
      </c>
      <c r="CH6" s="34">
        <f t="shared" si="9"/>
        <v>241.18</v>
      </c>
      <c r="CI6" s="34">
        <f t="shared" si="9"/>
        <v>247.94</v>
      </c>
      <c r="CJ6" s="34">
        <f t="shared" si="9"/>
        <v>241.29</v>
      </c>
      <c r="CK6" s="34">
        <f t="shared" si="9"/>
        <v>250.21</v>
      </c>
      <c r="CL6" s="33" t="str">
        <f>IF(CL7="","",IF(CL7="-","【-】","【"&amp;SUBSTITUTE(TEXT(CL7,"#,##0.00"),"-","△")&amp;"】"))</f>
        <v>【269.12】</v>
      </c>
      <c r="CM6" s="34">
        <f>IF(CM7="",NA(),CM7)</f>
        <v>48.12</v>
      </c>
      <c r="CN6" s="34">
        <f t="shared" ref="CN6:CV6" si="10">IF(CN7="",NA(),CN7)</f>
        <v>48.94</v>
      </c>
      <c r="CO6" s="34">
        <f t="shared" si="10"/>
        <v>48.98</v>
      </c>
      <c r="CP6" s="34">
        <f t="shared" si="10"/>
        <v>48.06</v>
      </c>
      <c r="CQ6" s="34">
        <f t="shared" si="10"/>
        <v>47.6</v>
      </c>
      <c r="CR6" s="34">
        <f t="shared" si="10"/>
        <v>58.06</v>
      </c>
      <c r="CS6" s="34">
        <f t="shared" si="10"/>
        <v>53.84</v>
      </c>
      <c r="CT6" s="34">
        <f t="shared" si="10"/>
        <v>60.25</v>
      </c>
      <c r="CU6" s="34">
        <f t="shared" si="10"/>
        <v>61.94</v>
      </c>
      <c r="CV6" s="34">
        <f t="shared" si="10"/>
        <v>61.79</v>
      </c>
      <c r="CW6" s="33" t="str">
        <f>IF(CW7="","",IF(CW7="-","【-】","【"&amp;SUBSTITUTE(TEXT(CW7,"#,##0.00"),"-","△")&amp;"】"))</f>
        <v>【59.35】</v>
      </c>
      <c r="CX6" s="34">
        <f>IF(CX7="",NA(),CX7)</f>
        <v>99.67</v>
      </c>
      <c r="CY6" s="34">
        <f t="shared" ref="CY6:DG6" si="11">IF(CY7="",NA(),CY7)</f>
        <v>99.23</v>
      </c>
      <c r="CZ6" s="34">
        <f t="shared" si="11"/>
        <v>99.76</v>
      </c>
      <c r="DA6" s="34">
        <f t="shared" si="11"/>
        <v>99.83</v>
      </c>
      <c r="DB6" s="34">
        <f t="shared" si="11"/>
        <v>99.74</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42137</v>
      </c>
      <c r="D7" s="36">
        <v>47</v>
      </c>
      <c r="E7" s="36">
        <v>18</v>
      </c>
      <c r="F7" s="36">
        <v>0</v>
      </c>
      <c r="G7" s="36">
        <v>0</v>
      </c>
      <c r="H7" s="36" t="s">
        <v>110</v>
      </c>
      <c r="I7" s="36" t="s">
        <v>111</v>
      </c>
      <c r="J7" s="36" t="s">
        <v>112</v>
      </c>
      <c r="K7" s="36" t="s">
        <v>113</v>
      </c>
      <c r="L7" s="36" t="s">
        <v>114</v>
      </c>
      <c r="M7" s="36" t="s">
        <v>115</v>
      </c>
      <c r="N7" s="37" t="s">
        <v>116</v>
      </c>
      <c r="O7" s="37" t="s">
        <v>117</v>
      </c>
      <c r="P7" s="37">
        <v>10.6</v>
      </c>
      <c r="Q7" s="37">
        <v>100</v>
      </c>
      <c r="R7" s="37">
        <v>3994</v>
      </c>
      <c r="S7" s="37">
        <v>69382</v>
      </c>
      <c r="T7" s="37">
        <v>804.97</v>
      </c>
      <c r="U7" s="37">
        <v>86.19</v>
      </c>
      <c r="V7" s="37">
        <v>7305</v>
      </c>
      <c r="W7" s="37">
        <v>0.68</v>
      </c>
      <c r="X7" s="37">
        <v>10742.65</v>
      </c>
      <c r="Y7" s="37">
        <v>94.1</v>
      </c>
      <c r="Z7" s="37">
        <v>87.68</v>
      </c>
      <c r="AA7" s="37">
        <v>84.85</v>
      </c>
      <c r="AB7" s="37">
        <v>91.29</v>
      </c>
      <c r="AC7" s="37">
        <v>87.79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477.39</v>
      </c>
      <c r="BG7" s="37">
        <v>607.62</v>
      </c>
      <c r="BH7" s="37">
        <v>618.07000000000005</v>
      </c>
      <c r="BI7" s="37">
        <v>387.33</v>
      </c>
      <c r="BJ7" s="37">
        <v>401.47</v>
      </c>
      <c r="BK7" s="37">
        <v>446.63</v>
      </c>
      <c r="BL7" s="37">
        <v>261.08</v>
      </c>
      <c r="BM7" s="37">
        <v>241.49</v>
      </c>
      <c r="BN7" s="37">
        <v>248.44</v>
      </c>
      <c r="BO7" s="37">
        <v>244.85</v>
      </c>
      <c r="BP7" s="37">
        <v>329.28</v>
      </c>
      <c r="BQ7" s="37">
        <v>85.01</v>
      </c>
      <c r="BR7" s="37">
        <v>80.48</v>
      </c>
      <c r="BS7" s="37">
        <v>78.66</v>
      </c>
      <c r="BT7" s="37">
        <v>85.99</v>
      </c>
      <c r="BU7" s="37">
        <v>81.790000000000006</v>
      </c>
      <c r="BV7" s="37">
        <v>58.53</v>
      </c>
      <c r="BW7" s="37">
        <v>68.61</v>
      </c>
      <c r="BX7" s="37">
        <v>65.7</v>
      </c>
      <c r="BY7" s="37">
        <v>66.73</v>
      </c>
      <c r="BZ7" s="37">
        <v>64.78</v>
      </c>
      <c r="CA7" s="37">
        <v>60.55</v>
      </c>
      <c r="CB7" s="37">
        <v>236.45</v>
      </c>
      <c r="CC7" s="37">
        <v>256.39</v>
      </c>
      <c r="CD7" s="37">
        <v>265.33</v>
      </c>
      <c r="CE7" s="37">
        <v>247.29</v>
      </c>
      <c r="CF7" s="37">
        <v>258.04000000000002</v>
      </c>
      <c r="CG7" s="37">
        <v>266.57</v>
      </c>
      <c r="CH7" s="37">
        <v>241.18</v>
      </c>
      <c r="CI7" s="37">
        <v>247.94</v>
      </c>
      <c r="CJ7" s="37">
        <v>241.29</v>
      </c>
      <c r="CK7" s="37">
        <v>250.21</v>
      </c>
      <c r="CL7" s="37">
        <v>269.12</v>
      </c>
      <c r="CM7" s="37">
        <v>48.12</v>
      </c>
      <c r="CN7" s="37">
        <v>48.94</v>
      </c>
      <c r="CO7" s="37">
        <v>48.98</v>
      </c>
      <c r="CP7" s="37">
        <v>48.06</v>
      </c>
      <c r="CQ7" s="37">
        <v>47.6</v>
      </c>
      <c r="CR7" s="37">
        <v>58.06</v>
      </c>
      <c r="CS7" s="37">
        <v>53.84</v>
      </c>
      <c r="CT7" s="37">
        <v>60.25</v>
      </c>
      <c r="CU7" s="37">
        <v>61.94</v>
      </c>
      <c r="CV7" s="37">
        <v>61.79</v>
      </c>
      <c r="CW7" s="37">
        <v>59.35</v>
      </c>
      <c r="CX7" s="37">
        <v>99.67</v>
      </c>
      <c r="CY7" s="37">
        <v>99.23</v>
      </c>
      <c r="CZ7" s="37">
        <v>99.76</v>
      </c>
      <c r="DA7" s="37">
        <v>99.83</v>
      </c>
      <c r="DB7" s="37">
        <v>99.74</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元</cp:lastModifiedBy>
  <cp:lastPrinted>2019-01-29T10:13:48Z</cp:lastPrinted>
  <dcterms:created xsi:type="dcterms:W3CDTF">2018-12-03T09:37:50Z</dcterms:created>
  <dcterms:modified xsi:type="dcterms:W3CDTF">2019-01-29T12:17:12Z</dcterms:modified>
  <cp:category/>
</cp:coreProperties>
</file>