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ilesv02\07上下水道部\04下水道課\05総務管理係\平成30年度(2018)\照会・回答・通知_H30\【市町村課】\H31.1.16公営企業に係る経営比較分析表の分析等について\回答\"/>
    </mc:Choice>
  </mc:AlternateContent>
  <workbookProtection workbookAlgorithmName="SHA-512" workbookHashValue="ATmOWR5Nun3aGnB/U2wQdhfK0UZlbcrFrE+pxpEyRmd2y4dgTEZtp73UVOgk2d7B/QM2FLJu9l2XUyl4s8iWqw==" workbookSaltValue="+mAECQIkUemvQi41qyZpcg=="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<sst xmlns="http://schemas.openxmlformats.org/spreadsheetml/2006/main" count="240" uniqueCount="126">
  <si>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</si>
  <si>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</si>
  <si>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</si>
  <si>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</si>
  <si>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</si>
  <si>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</si>
  <si>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</si>
  <si>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</si>
  <si>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</si>
  <si>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</si>
  <si>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</si>
  <si>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</si>
  <si>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</si>
  <si>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</si>
  <si>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</si>
  <si>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</si>
  <si>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</si>
  <si>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</si>
  <si>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</si>
  <si>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</si>
  <si>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</si>
  <si>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</si>
  <si>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</si>
  <si>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</si>
  <si>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</si>
  <si>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</si>
  <si>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</si>
  <si>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</si>
  <si>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</si>
  <si>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</si>
  <si>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</si>
  <si>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</si>
  <si>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</si>
  <si>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</si>
  <si>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</si>
  <si>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</si>
  <si>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</si>
  <si>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</si>
  <si>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</si>
  <si>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</si>
  <si>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</si>
  <si>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</si>
  <si>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</si>
  <si>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</si>
  <si>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</si>
  <si>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</si>
  <si>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</si>
  <si>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</si>
  <si>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</si>
  <si>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</si>
  <si>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</si>
  <si>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</si>
  <si>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</si>
  <si>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</si>
  <si>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</si>
  <si>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</si>
  <si>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</si>
  <si>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</si>
  <si>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</si>
  <si>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</si>
  <si>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</si>
  <si>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</si>
  <si>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</si>
  <si>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</si>
  <si>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</si>
  <si>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</si>
  <si>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</si>
  <si>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</si>
  <si>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</si>
  <si>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</si>
  <si>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</si>
  <si>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</si>
  <si>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</si>
  <si>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</si>
  <si>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</si>
  <si>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</si>
  <si>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</si>
  <si>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</si>
  <si>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</si>
  <si>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</si>
  <si>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</si>
  <si>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</si>
  <si>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</si>
  <si>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</si>
  <si>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</si>
  <si>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</si>
  <si>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</si>
  <si>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</si>
  <si>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</si>
  <si>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</si>
  <si>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</si>
  <si>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</si>
  <si>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</si>
  <si>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</si>
  <si>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</si>
  <si>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</si>
  <si>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</si>
  <si>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</si>
  <si>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</si>
  <si>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</si>
  <si>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</si>
  <si>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</si>
  <si>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</si>
  <si>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</si>
  <si>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</si>
  <si>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</si>
  <si>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</si>
  <si>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</si>
  <si>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</si>
  <si>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</si>
  <si>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栗原市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</si>
  <si>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</si>
  <si>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</si>
  <si>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</si>
  <si>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</si>
  <si>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</si>
  <si>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</si>
  <si>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</si>
  <si>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</si>
  <si>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</si>
  <si>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</si>
  <si>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</si>
  <si>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</si>
  <si>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【管渠改善率】
　特定環境保全公共下水道事業は、平成10年3月から供用開始しており、20年が経過している。管渠の耐用年数が50年であり、これまで管渠の更新又は老朽化対策等を行っていないが、長寿命化計画や今後策定予定のストックマネジメント計画に基づき、管渠の老朽化対策を検討していく。
</t>
    <rPh sb="134" eb="136">
      <t>ケントウ</t>
    </rPh>
    <phoneticPr fontId="4"/>
  </si>
  <si>
    <t>【収益的収支比率】
　前年比較で0.17ポイントの増。事業経営に係る単年度の総費用及び下水道整備のために借入れした地方債償還額に対して総収益の割合が過去5年間は63～79％程度で推移しており、維持管理費などを回収できていない状況である。
【企業債残高対事業規模比率】
　企業債残高の減少などにより前年度と比較して3.51ポイントの減となり、類似団体より低い状況にある。
【経費回収率】
　前年度と比較して2.15ポイントの減となったが、依然として類似団体よりも高い水準となっている。汚水処理費の増加率に対し使用料収入の増加率が低くなっていることから、更なる使用料回収が必要である。
【汚水処理原価】
　汚水処理費の多くは流域下水道の維持管理負担金となっている。類似団体より高い単価にある。
【施設利用率】
　平成29年度から花山浄化センターを廃止し、流域下水道に接続していることから、前年度と比較して18.94ポイントの増となっている。
【水洗化率】
　前年比較で1.5ポイントの増であるが、類似団体より低い水準にあるため、水洗化を進め使用料の回収を図る必要がある。</t>
    <rPh sb="25" eb="26">
      <t>ゾウ</t>
    </rPh>
    <rPh sb="346" eb="348">
      <t>シセツ</t>
    </rPh>
    <rPh sb="348" eb="351">
      <t>リヨウリツ</t>
    </rPh>
    <rPh sb="354" eb="356">
      <t>ヘイセイ</t>
    </rPh>
    <rPh sb="358" eb="360">
      <t>ネンド</t>
    </rPh>
    <rPh sb="362" eb="364">
      <t>ハナヤマ</t>
    </rPh>
    <rPh sb="364" eb="366">
      <t>ジョウカ</t>
    </rPh>
    <rPh sb="371" eb="373">
      <t>ハイシ</t>
    </rPh>
    <rPh sb="375" eb="377">
      <t>リュウイキ</t>
    </rPh>
    <rPh sb="377" eb="379">
      <t>ゲスイ</t>
    </rPh>
    <rPh sb="379" eb="380">
      <t>ドウ</t>
    </rPh>
    <rPh sb="381" eb="383">
      <t>セツゾク</t>
    </rPh>
    <rPh sb="410" eb="411">
      <t>ゾウ</t>
    </rPh>
    <phoneticPr fontId="4"/>
  </si>
  <si>
    <t>　施設の維持管理費及び更新費削減のため、平成29年度から花山浄化センターを廃止し流域下水道事業への接続を行った。
　特定環境保全公共下水道事業の持続可能な健全経営の確保のためには、処理施設の能力と維持管理経費に見合った収入の確保が必須であると考える。そのため、今後は平成３０年度に鶯沢浄化センターを廃止し、流域下水道に接続しており、更なる施設の維持管理費及び更新費用の削減、下水道施設の効率化が図られる見通しである。
　また、使用料収入を確保するため、市の各種補助金制度を周知し、接続率の向上を目指していく。
　なお、国から要請されている公営企業会計の適用については、平成32年度からの開始を予定とし準備を進めていく。</t>
    <rPh sb="9" eb="10">
      <t>オヨ</t>
    </rPh>
    <rPh sb="11" eb="14">
      <t>コウシンヒ</t>
    </rPh>
    <rPh sb="20" eb="22">
      <t>ヘイセイ</t>
    </rPh>
    <rPh sb="24" eb="26">
      <t>ネンド</t>
    </rPh>
    <rPh sb="28" eb="30">
      <t>ハナヤマ</t>
    </rPh>
    <rPh sb="30" eb="32">
      <t>ジョウカ</t>
    </rPh>
    <rPh sb="37" eb="39">
      <t>ハイシ</t>
    </rPh>
    <rPh sb="40" eb="42">
      <t>リュウイキ</t>
    </rPh>
    <rPh sb="42" eb="44">
      <t>ゲスイ</t>
    </rPh>
    <rPh sb="44" eb="45">
      <t>ドウ</t>
    </rPh>
    <rPh sb="45" eb="47">
      <t>ジギョウ</t>
    </rPh>
    <rPh sb="49" eb="51">
      <t>セツゾク</t>
    </rPh>
    <rPh sb="52" eb="53">
      <t>オコナ</t>
    </rPh>
    <rPh sb="133" eb="135">
      <t>ヘイセイ</t>
    </rPh>
    <rPh sb="137" eb="138">
      <t>ネン</t>
    </rPh>
    <rPh sb="138" eb="139">
      <t>ド</t>
    </rPh>
    <rPh sb="166" eb="167">
      <t>サラ</t>
    </rPh>
    <rPh sb="197" eb="198">
      <t>ハカ</t>
    </rPh>
    <rPh sb="201" eb="203">
      <t>ミトオ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</si>
</sst>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1.65</c:v>
                </c:pt>
                <c:pt idx="1">
                  <c:v>0.11</c:v>
                </c:pt>
                <c:pt idx="2">
                  <c:v>0.02</c:v>
                </c:pt>
                <c:pt idx="3">
                  <c:v>0.01</c:v>
                </c:pt>
                <c:pt idx="4">
                  <c:v>0.01</c:v>
                </c:pt>
              </c:numCache>
            </c:numRef>
          </c:val>
          <c:extLst xmlns:c16r2="http://schemas.microsoft.com/office/drawing/2015/06/chart">
            <c:ext xmlns:c16="http://schemas.microsoft.com/office/drawing/2014/chart" uri="{C3380CC4-5D6E-409C-BE32-E72D297353CC}">
              <c16:uniqueId val="{00000000-8DC2-4323-8E59-278BD86C8D72}"/>
            </c:ext>
          </c:extLst>
        </c:ser>
        <c:dLbls>
          <c:showLegendKey val="0"/>
          <c:showVal val="0"/>
          <c:showCatName val="0"/>
          <c:showSerName val="0"/>
          <c:showPercent val="0"/>
          <c:showBubbleSize val="0"/>
        </c:dLbls>
        <c:gapWidth val="150"/>
        <c:axId val="423635504"/>
        <c:axId val="423160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0.04</c:v>
                </c:pt>
                <c:pt idx="2">
                  <c:v>7.0000000000000007E-2</c:v>
                </c:pt>
                <c:pt idx="3">
                  <c:v>0.09</c:v>
                </c:pt>
                <c:pt idx="4">
                  <c:v>0.09</c:v>
                </c:pt>
              </c:numCache>
            </c:numRef>
          </c:val>
          <c:smooth val="0"/>
          <c:extLst xmlns:c16r2="http://schemas.microsoft.com/office/drawing/2015/06/chart">
            <c:ext xmlns:c16="http://schemas.microsoft.com/office/drawing/2014/chart" uri="{C3380CC4-5D6E-409C-BE32-E72D297353CC}">
              <c16:uniqueId val="{00000001-8DC2-4323-8E59-278BD86C8D72}"/>
            </c:ext>
          </c:extLst>
        </c:ser>
        <c:dLbls>
          <c:showLegendKey val="0"/>
          <c:showVal val="0"/>
          <c:showCatName val="0"/>
          <c:showSerName val="0"/>
          <c:showPercent val="0"/>
          <c:showBubbleSize val="0"/>
        </c:dLbls>
        <c:marker val="1"/>
        <c:smooth val="0"/>
        <c:axId val="423635504"/>
        <c:axId val="423160912"/>
      </c:lineChart>
      <c:dateAx>
        <c:axId val="423635504"/>
        <c:scaling>
          <c:orientation val="minMax"/>
        </c:scaling>
        <c:delete val="1"/>
        <c:axPos val="b"/>
        <c:numFmt formatCode="ge" sourceLinked="1"/>
        <c:majorTickMark val="none"/>
        <c:minorTickMark val="none"/>
        <c:tickLblPos val="none"/>
        <c:crossAx val="423160912"/>
        <c:crosses val="autoZero"/>
        <c:auto val="1"/>
        <c:lblOffset val="100"/>
        <c:baseTimeUnit val="years"/>
      </c:dateAx>
      <c:valAx>
        <c:axId val="423160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635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71.959999999999994</c:v>
                </c:pt>
                <c:pt idx="1">
                  <c:v>75.7</c:v>
                </c:pt>
                <c:pt idx="2">
                  <c:v>62.55</c:v>
                </c:pt>
                <c:pt idx="3">
                  <c:v>78.56</c:v>
                </c:pt>
                <c:pt idx="4">
                  <c:v>78.73</c:v>
                </c:pt>
              </c:numCache>
            </c:numRef>
          </c:val>
          <c:extLst xmlns:c16r2="http://schemas.microsoft.com/office/drawing/2015/06/chart">
            <c:ext xmlns:c16="http://schemas.microsoft.com/office/drawing/2014/chart" uri="{C3380CC4-5D6E-409C-BE32-E72D297353CC}">
              <c16:uniqueId val="{00000000-27C5-43F8-A578-DF78A4A24577}"/>
            </c:ext>
          </c:extLst>
        </c:ser>
        <c:dLbls>
          <c:showLegendKey val="0"/>
          <c:showVal val="0"/>
          <c:showCatName val="0"/>
          <c:showSerName val="0"/>
          <c:showPercent val="0"/>
          <c:showBubbleSize val="0"/>
        </c:dLbls>
        <c:gapWidth val="150"/>
        <c:axId val="423805328"/>
        <c:axId val="423813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7C5-43F8-A578-DF78A4A24577}"/>
            </c:ext>
          </c:extLst>
        </c:ser>
        <c:dLbls>
          <c:showLegendKey val="0"/>
          <c:showVal val="0"/>
          <c:showCatName val="0"/>
          <c:showSerName val="0"/>
          <c:showPercent val="0"/>
          <c:showBubbleSize val="0"/>
        </c:dLbls>
        <c:marker val="1"/>
        <c:smooth val="0"/>
        <c:axId val="423805328"/>
        <c:axId val="423813904"/>
      </c:lineChart>
      <c:dateAx>
        <c:axId val="423805328"/>
        <c:scaling>
          <c:orientation val="minMax"/>
        </c:scaling>
        <c:delete val="1"/>
        <c:axPos val="b"/>
        <c:numFmt formatCode="ge" sourceLinked="1"/>
        <c:majorTickMark val="none"/>
        <c:minorTickMark val="none"/>
        <c:tickLblPos val="none"/>
        <c:crossAx val="423813904"/>
        <c:crosses val="autoZero"/>
        <c:auto val="1"/>
        <c:lblOffset val="100"/>
        <c:baseTimeUnit val="years"/>
      </c:dateAx>
      <c:valAx>
        <c:axId val="423813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0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6BA-4EB5-96E8-78631707BFCF}"/>
            </c:ext>
          </c:extLst>
        </c:ser>
        <c:dLbls>
          <c:showLegendKey val="0"/>
          <c:showVal val="0"/>
          <c:showCatName val="0"/>
          <c:showSerName val="0"/>
          <c:showPercent val="0"/>
          <c:showBubbleSize val="0"/>
        </c:dLbls>
        <c:gapWidth val="150"/>
        <c:axId val="423851736"/>
        <c:axId val="423856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6BA-4EB5-96E8-78631707BFCF}"/>
            </c:ext>
          </c:extLst>
        </c:ser>
        <c:dLbls>
          <c:showLegendKey val="0"/>
          <c:showVal val="0"/>
          <c:showCatName val="0"/>
          <c:showSerName val="0"/>
          <c:showPercent val="0"/>
          <c:showBubbleSize val="0"/>
        </c:dLbls>
        <c:marker val="1"/>
        <c:smooth val="0"/>
        <c:axId val="423851736"/>
        <c:axId val="423856216"/>
      </c:lineChart>
      <c:dateAx>
        <c:axId val="423851736"/>
        <c:scaling>
          <c:orientation val="minMax"/>
        </c:scaling>
        <c:delete val="1"/>
        <c:axPos val="b"/>
        <c:numFmt formatCode="ge" sourceLinked="1"/>
        <c:majorTickMark val="none"/>
        <c:minorTickMark val="none"/>
        <c:tickLblPos val="none"/>
        <c:crossAx val="423856216"/>
        <c:crosses val="autoZero"/>
        <c:auto val="1"/>
        <c:lblOffset val="100"/>
        <c:baseTimeUnit val="years"/>
      </c:dateAx>
      <c:valAx>
        <c:axId val="423856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851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D06-42A8-8CF3-276F0049EE46}"/>
            </c:ext>
          </c:extLst>
        </c:ser>
        <c:dLbls>
          <c:showLegendKey val="0"/>
          <c:showVal val="0"/>
          <c:showCatName val="0"/>
          <c:showSerName val="0"/>
          <c:showPercent val="0"/>
          <c:showBubbleSize val="0"/>
        </c:dLbls>
        <c:gapWidth val="150"/>
        <c:axId val="423904392"/>
        <c:axId val="42391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D06-42A8-8CF3-276F0049EE46}"/>
            </c:ext>
          </c:extLst>
        </c:ser>
        <c:dLbls>
          <c:showLegendKey val="0"/>
          <c:showVal val="0"/>
          <c:showCatName val="0"/>
          <c:showSerName val="0"/>
          <c:showPercent val="0"/>
          <c:showBubbleSize val="0"/>
        </c:dLbls>
        <c:marker val="1"/>
        <c:smooth val="0"/>
        <c:axId val="423904392"/>
        <c:axId val="423917104"/>
      </c:lineChart>
      <c:dateAx>
        <c:axId val="423904392"/>
        <c:scaling>
          <c:orientation val="minMax"/>
        </c:scaling>
        <c:delete val="1"/>
        <c:axPos val="b"/>
        <c:numFmt formatCode="ge" sourceLinked="1"/>
        <c:majorTickMark val="none"/>
        <c:minorTickMark val="none"/>
        <c:tickLblPos val="none"/>
        <c:crossAx val="423917104"/>
        <c:crosses val="autoZero"/>
        <c:auto val="1"/>
        <c:lblOffset val="100"/>
        <c:baseTimeUnit val="years"/>
      </c:dateAx>
      <c:valAx>
        <c:axId val="42391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04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67F-418D-8B0F-6D7C41550937}"/>
            </c:ext>
          </c:extLst>
        </c:ser>
        <c:dLbls>
          <c:showLegendKey val="0"/>
          <c:showVal val="0"/>
          <c:showCatName val="0"/>
          <c:showSerName val="0"/>
          <c:showPercent val="0"/>
          <c:showBubbleSize val="0"/>
        </c:dLbls>
        <c:gapWidth val="150"/>
        <c:axId val="423918296"/>
        <c:axId val="42391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67F-418D-8B0F-6D7C41550937}"/>
            </c:ext>
          </c:extLst>
        </c:ser>
        <c:dLbls>
          <c:showLegendKey val="0"/>
          <c:showVal val="0"/>
          <c:showCatName val="0"/>
          <c:showSerName val="0"/>
          <c:showPercent val="0"/>
          <c:showBubbleSize val="0"/>
        </c:dLbls>
        <c:marker val="1"/>
        <c:smooth val="0"/>
        <c:axId val="423918296"/>
        <c:axId val="423918688"/>
      </c:lineChart>
      <c:dateAx>
        <c:axId val="423918296"/>
        <c:scaling>
          <c:orientation val="minMax"/>
        </c:scaling>
        <c:delete val="1"/>
        <c:axPos val="b"/>
        <c:numFmt formatCode="ge" sourceLinked="1"/>
        <c:majorTickMark val="none"/>
        <c:minorTickMark val="none"/>
        <c:tickLblPos val="none"/>
        <c:crossAx val="423918688"/>
        <c:crosses val="autoZero"/>
        <c:auto val="1"/>
        <c:lblOffset val="100"/>
        <c:baseTimeUnit val="years"/>
      </c:dateAx>
      <c:valAx>
        <c:axId val="42391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1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C9-4A88-B3AE-0F61D30EF9EF}"/>
            </c:ext>
          </c:extLst>
        </c:ser>
        <c:dLbls>
          <c:showLegendKey val="0"/>
          <c:showVal val="0"/>
          <c:showCatName val="0"/>
          <c:showSerName val="0"/>
          <c:showPercent val="0"/>
          <c:showBubbleSize val="0"/>
        </c:dLbls>
        <c:gapWidth val="150"/>
        <c:axId val="423919864"/>
        <c:axId val="42392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C9-4A88-B3AE-0F61D30EF9EF}"/>
            </c:ext>
          </c:extLst>
        </c:ser>
        <c:dLbls>
          <c:showLegendKey val="0"/>
          <c:showVal val="0"/>
          <c:showCatName val="0"/>
          <c:showSerName val="0"/>
          <c:showPercent val="0"/>
          <c:showBubbleSize val="0"/>
        </c:dLbls>
        <c:marker val="1"/>
        <c:smooth val="0"/>
        <c:axId val="423919864"/>
        <c:axId val="423920256"/>
      </c:lineChart>
      <c:dateAx>
        <c:axId val="423919864"/>
        <c:scaling>
          <c:orientation val="minMax"/>
        </c:scaling>
        <c:delete val="1"/>
        <c:axPos val="b"/>
        <c:numFmt formatCode="ge" sourceLinked="1"/>
        <c:majorTickMark val="none"/>
        <c:minorTickMark val="none"/>
        <c:tickLblPos val="none"/>
        <c:crossAx val="423920256"/>
        <c:crosses val="autoZero"/>
        <c:auto val="1"/>
        <c:lblOffset val="100"/>
        <c:baseTimeUnit val="years"/>
      </c:dateAx>
      <c:valAx>
        <c:axId val="42392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391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97.23</c:v>
                </c:pt>
                <c:pt idx="1">
                  <c:v>50.11</c:v>
                </c:pt>
                <c:pt idx="2">
                  <c:v>71.44</c:v>
                </c:pt>
                <c:pt idx="3">
                  <c:v>14.06</c:v>
                </c:pt>
                <c:pt idx="4">
                  <c:v>10.55</c:v>
                </c:pt>
              </c:numCache>
            </c:numRef>
          </c:val>
          <c:extLst xmlns:c16r2="http://schemas.microsoft.com/office/drawing/2015/06/chart">
            <c:ext xmlns:c16="http://schemas.microsoft.com/office/drawing/2014/chart" uri="{C3380CC4-5D6E-409C-BE32-E72D297353CC}">
              <c16:uniqueId val="{00000000-9957-4BCB-B4AA-A2D2272615C2}"/>
            </c:ext>
          </c:extLst>
        </c:ser>
        <c:dLbls>
          <c:showLegendKey val="0"/>
          <c:showVal val="0"/>
          <c:showCatName val="0"/>
          <c:showSerName val="0"/>
          <c:showPercent val="0"/>
          <c:showBubbleSize val="0"/>
        </c:dLbls>
        <c:gapWidth val="150"/>
        <c:axId val="424383392"/>
        <c:axId val="424383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1569.13</c:v>
                </c:pt>
                <c:pt idx="1">
                  <c:v>1436</c:v>
                </c:pt>
                <c:pt idx="2">
                  <c:v>1434.89</c:v>
                </c:pt>
                <c:pt idx="3">
                  <c:v>1298.9100000000001</c:v>
                </c:pt>
                <c:pt idx="4">
                  <c:v>1243.71</c:v>
                </c:pt>
              </c:numCache>
            </c:numRef>
          </c:val>
          <c:smooth val="0"/>
          <c:extLst xmlns:c16r2="http://schemas.microsoft.com/office/drawing/2015/06/chart">
            <c:ext xmlns:c16="http://schemas.microsoft.com/office/drawing/2014/chart" uri="{C3380CC4-5D6E-409C-BE32-E72D297353CC}">
              <c16:uniqueId val="{00000001-9957-4BCB-B4AA-A2D2272615C2}"/>
            </c:ext>
          </c:extLst>
        </c:ser>
        <c:dLbls>
          <c:showLegendKey val="0"/>
          <c:showVal val="0"/>
          <c:showCatName val="0"/>
          <c:showSerName val="0"/>
          <c:showPercent val="0"/>
          <c:showBubbleSize val="0"/>
        </c:dLbls>
        <c:marker val="1"/>
        <c:smooth val="0"/>
        <c:axId val="424383392"/>
        <c:axId val="424383784"/>
      </c:lineChart>
      <c:dateAx>
        <c:axId val="424383392"/>
        <c:scaling>
          <c:orientation val="minMax"/>
        </c:scaling>
        <c:delete val="1"/>
        <c:axPos val="b"/>
        <c:numFmt formatCode="ge" sourceLinked="1"/>
        <c:majorTickMark val="none"/>
        <c:minorTickMark val="none"/>
        <c:tickLblPos val="none"/>
        <c:crossAx val="424383784"/>
        <c:crosses val="autoZero"/>
        <c:auto val="1"/>
        <c:lblOffset val="100"/>
        <c:baseTimeUnit val="years"/>
      </c:dateAx>
      <c:valAx>
        <c:axId val="424383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8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88.23</c:v>
                </c:pt>
                <c:pt idx="1">
                  <c:v>88.76</c:v>
                </c:pt>
                <c:pt idx="2">
                  <c:v>97.99</c:v>
                </c:pt>
                <c:pt idx="3">
                  <c:v>93.79</c:v>
                </c:pt>
                <c:pt idx="4">
                  <c:v>91.64</c:v>
                </c:pt>
              </c:numCache>
            </c:numRef>
          </c:val>
          <c:extLst xmlns:c16r2="http://schemas.microsoft.com/office/drawing/2015/06/chart">
            <c:ext xmlns:c16="http://schemas.microsoft.com/office/drawing/2014/chart" uri="{C3380CC4-5D6E-409C-BE32-E72D297353CC}">
              <c16:uniqueId val="{00000000-1D4C-42A0-AA10-2C0143C1ED7D}"/>
            </c:ext>
          </c:extLst>
        </c:ser>
        <c:dLbls>
          <c:showLegendKey val="0"/>
          <c:showVal val="0"/>
          <c:showCatName val="0"/>
          <c:showSerName val="0"/>
          <c:showPercent val="0"/>
          <c:showBubbleSize val="0"/>
        </c:dLbls>
        <c:gapWidth val="150"/>
        <c:axId val="424384960"/>
        <c:axId val="424385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64.63</c:v>
                </c:pt>
                <c:pt idx="1">
                  <c:v>66.56</c:v>
                </c:pt>
                <c:pt idx="2">
                  <c:v>66.22</c:v>
                </c:pt>
                <c:pt idx="3">
                  <c:v>69.87</c:v>
                </c:pt>
                <c:pt idx="4">
                  <c:v>74.3</c:v>
                </c:pt>
              </c:numCache>
            </c:numRef>
          </c:val>
          <c:smooth val="0"/>
          <c:extLst xmlns:c16r2="http://schemas.microsoft.com/office/drawing/2015/06/chart">
            <c:ext xmlns:c16="http://schemas.microsoft.com/office/drawing/2014/chart" uri="{C3380CC4-5D6E-409C-BE32-E72D297353CC}">
              <c16:uniqueId val="{00000001-1D4C-42A0-AA10-2C0143C1ED7D}"/>
            </c:ext>
          </c:extLst>
        </c:ser>
        <c:dLbls>
          <c:showLegendKey val="0"/>
          <c:showVal val="0"/>
          <c:showCatName val="0"/>
          <c:showSerName val="0"/>
          <c:showPercent val="0"/>
          <c:showBubbleSize val="0"/>
        </c:dLbls>
        <c:marker val="1"/>
        <c:smooth val="0"/>
        <c:axId val="424384960"/>
        <c:axId val="424385352"/>
      </c:lineChart>
      <c:dateAx>
        <c:axId val="424384960"/>
        <c:scaling>
          <c:orientation val="minMax"/>
        </c:scaling>
        <c:delete val="1"/>
        <c:axPos val="b"/>
        <c:numFmt formatCode="ge" sourceLinked="1"/>
        <c:majorTickMark val="none"/>
        <c:minorTickMark val="none"/>
        <c:tickLblPos val="none"/>
        <c:crossAx val="424385352"/>
        <c:crosses val="autoZero"/>
        <c:auto val="1"/>
        <c:lblOffset val="100"/>
        <c:baseTimeUnit val="years"/>
      </c:dateAx>
      <c:valAx>
        <c:axId val="42438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8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242.77</c:v>
                </c:pt>
                <c:pt idx="1">
                  <c:v>249.7</c:v>
                </c:pt>
                <c:pt idx="2">
                  <c:v>227.92</c:v>
                </c:pt>
                <c:pt idx="3">
                  <c:v>238.76</c:v>
                </c:pt>
                <c:pt idx="4">
                  <c:v>243.51</c:v>
                </c:pt>
              </c:numCache>
            </c:numRef>
          </c:val>
          <c:extLst xmlns:c16r2="http://schemas.microsoft.com/office/drawing/2015/06/chart">
            <c:ext xmlns:c16="http://schemas.microsoft.com/office/drawing/2014/chart" uri="{C3380CC4-5D6E-409C-BE32-E72D297353CC}">
              <c16:uniqueId val="{00000000-E60D-4D89-B3E0-F3D89BA86640}"/>
            </c:ext>
          </c:extLst>
        </c:ser>
        <c:dLbls>
          <c:showLegendKey val="0"/>
          <c:showVal val="0"/>
          <c:showCatName val="0"/>
          <c:showSerName val="0"/>
          <c:showPercent val="0"/>
          <c:showBubbleSize val="0"/>
        </c:dLbls>
        <c:gapWidth val="150"/>
        <c:axId val="424386528"/>
        <c:axId val="424386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245.75</c:v>
                </c:pt>
                <c:pt idx="1">
                  <c:v>244.29</c:v>
                </c:pt>
                <c:pt idx="2">
                  <c:v>246.72</c:v>
                </c:pt>
                <c:pt idx="3">
                  <c:v>234.96</c:v>
                </c:pt>
                <c:pt idx="4">
                  <c:v>221.81</c:v>
                </c:pt>
              </c:numCache>
            </c:numRef>
          </c:val>
          <c:smooth val="0"/>
          <c:extLst xmlns:c16r2="http://schemas.microsoft.com/office/drawing/2015/06/chart">
            <c:ext xmlns:c16="http://schemas.microsoft.com/office/drawing/2014/chart" uri="{C3380CC4-5D6E-409C-BE32-E72D297353CC}">
              <c16:uniqueId val="{00000001-E60D-4D89-B3E0-F3D89BA86640}"/>
            </c:ext>
          </c:extLst>
        </c:ser>
        <c:dLbls>
          <c:showLegendKey val="0"/>
          <c:showVal val="0"/>
          <c:showCatName val="0"/>
          <c:showSerName val="0"/>
          <c:showPercent val="0"/>
          <c:showBubbleSize val="0"/>
        </c:dLbls>
        <c:marker val="1"/>
        <c:smooth val="0"/>
        <c:axId val="424386528"/>
        <c:axId val="424386920"/>
      </c:lineChart>
      <c:dateAx>
        <c:axId val="424386528"/>
        <c:scaling>
          <c:orientation val="minMax"/>
        </c:scaling>
        <c:delete val="1"/>
        <c:axPos val="b"/>
        <c:numFmt formatCode="ge" sourceLinked="1"/>
        <c:majorTickMark val="none"/>
        <c:minorTickMark val="none"/>
        <c:tickLblPos val="none"/>
        <c:crossAx val="424386920"/>
        <c:crosses val="autoZero"/>
        <c:auto val="1"/>
        <c:lblOffset val="100"/>
        <c:baseTimeUnit val="years"/>
      </c:dateAx>
      <c:valAx>
        <c:axId val="424386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38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135.86000000000001</c:v>
                </c:pt>
                <c:pt idx="1">
                  <c:v>137.69</c:v>
                </c:pt>
                <c:pt idx="2">
                  <c:v>136.88</c:v>
                </c:pt>
                <c:pt idx="3">
                  <c:v>136.27000000000001</c:v>
                </c:pt>
                <c:pt idx="4">
                  <c:v>155.21</c:v>
                </c:pt>
              </c:numCache>
            </c:numRef>
          </c:val>
          <c:extLst xmlns:c16r2="http://schemas.microsoft.com/office/drawing/2015/06/chart">
            <c:ext xmlns:c16="http://schemas.microsoft.com/office/drawing/2014/chart" uri="{C3380CC4-5D6E-409C-BE32-E72D297353CC}">
              <c16:uniqueId val="{00000000-1BFA-4104-A6F8-207A0C9EE8C8}"/>
            </c:ext>
          </c:extLst>
        </c:ser>
        <c:dLbls>
          <c:showLegendKey val="0"/>
          <c:showVal val="0"/>
          <c:showCatName val="0"/>
          <c:showSerName val="0"/>
          <c:showPercent val="0"/>
          <c:showBubbleSize val="0"/>
        </c:dLbls>
        <c:gapWidth val="150"/>
        <c:axId val="424485424"/>
        <c:axId val="42448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43.65</c:v>
                </c:pt>
                <c:pt idx="1">
                  <c:v>43.58</c:v>
                </c:pt>
                <c:pt idx="2">
                  <c:v>41.35</c:v>
                </c:pt>
                <c:pt idx="3">
                  <c:v>42.9</c:v>
                </c:pt>
                <c:pt idx="4">
                  <c:v>43.36</c:v>
                </c:pt>
              </c:numCache>
            </c:numRef>
          </c:val>
          <c:smooth val="0"/>
          <c:extLst xmlns:c16r2="http://schemas.microsoft.com/office/drawing/2015/06/chart">
            <c:ext xmlns:c16="http://schemas.microsoft.com/office/drawing/2014/chart" uri="{C3380CC4-5D6E-409C-BE32-E72D297353CC}">
              <c16:uniqueId val="{00000001-1BFA-4104-A6F8-207A0C9EE8C8}"/>
            </c:ext>
          </c:extLst>
        </c:ser>
        <c:dLbls>
          <c:showLegendKey val="0"/>
          <c:showVal val="0"/>
          <c:showCatName val="0"/>
          <c:showSerName val="0"/>
          <c:showPercent val="0"/>
          <c:showBubbleSize val="0"/>
        </c:dLbls>
        <c:marker val="1"/>
        <c:smooth val="0"/>
        <c:axId val="424485424"/>
        <c:axId val="424485816"/>
      </c:lineChart>
      <c:dateAx>
        <c:axId val="424485424"/>
        <c:scaling>
          <c:orientation val="minMax"/>
        </c:scaling>
        <c:delete val="1"/>
        <c:axPos val="b"/>
        <c:numFmt formatCode="ge" sourceLinked="1"/>
        <c:majorTickMark val="none"/>
        <c:minorTickMark val="none"/>
        <c:tickLblPos val="none"/>
        <c:crossAx val="424485816"/>
        <c:crosses val="autoZero"/>
        <c:auto val="1"/>
        <c:lblOffset val="100"/>
        <c:baseTimeUnit val="years"/>
      </c:dateAx>
      <c:valAx>
        <c:axId val="42448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8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66.19</c:v>
                </c:pt>
                <c:pt idx="1">
                  <c:v>67.790000000000006</c:v>
                </c:pt>
                <c:pt idx="2">
                  <c:v>69.13</c:v>
                </c:pt>
                <c:pt idx="3">
                  <c:v>70.55</c:v>
                </c:pt>
                <c:pt idx="4">
                  <c:v>72.05</c:v>
                </c:pt>
              </c:numCache>
            </c:numRef>
          </c:val>
          <c:extLst xmlns:c16r2="http://schemas.microsoft.com/office/drawing/2015/06/chart">
            <c:ext xmlns:c16="http://schemas.microsoft.com/office/drawing/2014/chart" uri="{C3380CC4-5D6E-409C-BE32-E72D297353CC}">
              <c16:uniqueId val="{00000000-10F0-4A81-910E-5367C5ACEEC5}"/>
            </c:ext>
          </c:extLst>
        </c:ser>
        <c:dLbls>
          <c:showLegendKey val="0"/>
          <c:showVal val="0"/>
          <c:showCatName val="0"/>
          <c:showSerName val="0"/>
          <c:showPercent val="0"/>
          <c:showBubbleSize val="0"/>
        </c:dLbls>
        <c:gapWidth val="150"/>
        <c:axId val="424486992"/>
        <c:axId val="42448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82.2</c:v>
                </c:pt>
                <c:pt idx="1">
                  <c:v>82.35</c:v>
                </c:pt>
                <c:pt idx="2">
                  <c:v>82.9</c:v>
                </c:pt>
                <c:pt idx="3">
                  <c:v>83.5</c:v>
                </c:pt>
                <c:pt idx="4">
                  <c:v>83.06</c:v>
                </c:pt>
              </c:numCache>
            </c:numRef>
          </c:val>
          <c:smooth val="0"/>
          <c:extLst xmlns:c16r2="http://schemas.microsoft.com/office/drawing/2015/06/chart">
            <c:ext xmlns:c16="http://schemas.microsoft.com/office/drawing/2014/chart" uri="{C3380CC4-5D6E-409C-BE32-E72D297353CC}">
              <c16:uniqueId val="{00000001-10F0-4A81-910E-5367C5ACEEC5}"/>
            </c:ext>
          </c:extLst>
        </c:ser>
        <c:dLbls>
          <c:showLegendKey val="0"/>
          <c:showVal val="0"/>
          <c:showCatName val="0"/>
          <c:showSerName val="0"/>
          <c:showPercent val="0"/>
          <c:showBubbleSize val="0"/>
        </c:dLbls>
        <c:marker val="1"/>
        <c:smooth val="0"/>
        <c:axId val="424486992"/>
        <c:axId val="424487384"/>
      </c:lineChart>
      <c:dateAx>
        <c:axId val="424486992"/>
        <c:scaling>
          <c:orientation val="minMax"/>
        </c:scaling>
        <c:delete val="1"/>
        <c:axPos val="b"/>
        <c:numFmt formatCode="ge" sourceLinked="1"/>
        <c:majorTickMark val="none"/>
        <c:minorTickMark val="none"/>
        <c:tickLblPos val="none"/>
        <c:crossAx val="424487384"/>
        <c:crosses val="autoZero"/>
        <c:auto val="1"/>
        <c:lblOffset val="100"/>
        <c:baseTimeUnit val="years"/>
      </c:dateAx>
      <c:valAx>
        <c:axId val="42448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448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【1,225.44】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【42.66】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【215.23】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4"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宮城県　栗原市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特定環境保全公共下水道</v>
      </c>
      <c r="Q8" s="47"/>
      <c r="R8" s="47"/>
      <c r="S8" s="47"/>
      <c r="T8" s="47"/>
      <c r="U8" s="47"/>
      <c r="V8" s="47"/>
      <c r="W8" s="47" t="str">
        <f>データ!L6</f>
        <v>D2</v>
      </c>
      <c r="X8" s="47"/>
      <c r="Y8" s="47"/>
      <c r="Z8" s="47"/>
      <c r="AA8" s="47"/>
      <c r="AB8" s="47"/>
      <c r="AC8" s="47"/>
      <c r="AD8" s="48" t="str">
        <f>データ!$M$6</f>
        <v>非設置</v>
      </c>
      <c r="AE8" s="48"/>
      <c r="AF8" s="48"/>
      <c r="AG8" s="48"/>
      <c r="AH8" s="48"/>
      <c r="AI8" s="48"/>
      <c r="AJ8" s="48"/>
      <c r="AK8" s="3"/>
      <c r="AL8" s="49">
        <f>データ!S6</f>
        <v>69382</v>
      </c>
      <c r="AM8" s="49"/>
      <c r="AN8" s="49"/>
      <c r="AO8" s="49"/>
      <c r="AP8" s="49"/>
      <c r="AQ8" s="49"/>
      <c r="AR8" s="49"/>
      <c r="AS8" s="49"/>
      <c r="AT8" s="44">
        <f>データ!T6</f>
        <v>804.97</v>
      </c>
      <c r="AU8" s="44"/>
      <c r="AV8" s="44"/>
      <c r="AW8" s="44"/>
      <c r="AX8" s="44"/>
      <c r="AY8" s="44"/>
      <c r="AZ8" s="44"/>
      <c r="BA8" s="44"/>
      <c r="BB8" s="44">
        <f>データ!U6</f>
        <v>86.19</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29.32</v>
      </c>
      <c r="Q10" s="44"/>
      <c r="R10" s="44"/>
      <c r="S10" s="44"/>
      <c r="T10" s="44"/>
      <c r="U10" s="44"/>
      <c r="V10" s="44"/>
      <c r="W10" s="44">
        <f>データ!Q6</f>
        <v>90.41</v>
      </c>
      <c r="X10" s="44"/>
      <c r="Y10" s="44"/>
      <c r="Z10" s="44"/>
      <c r="AA10" s="44"/>
      <c r="AB10" s="44"/>
      <c r="AC10" s="44"/>
      <c r="AD10" s="49">
        <f>データ!R6</f>
        <v>3994</v>
      </c>
      <c r="AE10" s="49"/>
      <c r="AF10" s="49"/>
      <c r="AG10" s="49"/>
      <c r="AH10" s="49"/>
      <c r="AI10" s="49"/>
      <c r="AJ10" s="49"/>
      <c r="AK10" s="2"/>
      <c r="AL10" s="49">
        <f>データ!V6</f>
        <v>20213</v>
      </c>
      <c r="AM10" s="49"/>
      <c r="AN10" s="49"/>
      <c r="AO10" s="49"/>
      <c r="AP10" s="49"/>
      <c r="AQ10" s="49"/>
      <c r="AR10" s="49"/>
      <c r="AS10" s="49"/>
      <c r="AT10" s="44">
        <f>データ!W6</f>
        <v>10.09</v>
      </c>
      <c r="AU10" s="44"/>
      <c r="AV10" s="44"/>
      <c r="AW10" s="44"/>
      <c r="AX10" s="44"/>
      <c r="AY10" s="44"/>
      <c r="AZ10" s="44"/>
      <c r="BA10" s="44"/>
      <c r="BB10" s="44">
        <f>データ!X6</f>
        <v>2003.27</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124</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125</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56</v>
      </c>
      <c r="H86" s="25" t="str">
        <f>データ!BP6</f>
        <v>【1,225.44】</v>
      </c>
      <c r="I86" s="25" t="str">
        <f>データ!CA6</f>
        <v>【75.58】</v>
      </c>
      <c r="J86" s="25" t="str">
        <f>データ!CL6</f>
        <v>【215.23】</v>
      </c>
      <c r="K86" s="25" t="str">
        <f>データ!CW6</f>
        <v>【42.66】</v>
      </c>
      <c r="L86" s="25" t="str">
        <f>データ!DH6</f>
        <v>【82.67】</v>
      </c>
      <c r="M86" s="25" t="s">
        <v>56</v>
      </c>
      <c r="N86" s="25" t="s">
        <v>55</v>
      </c>
      <c r="O86" s="25" t="str">
        <f>データ!EO6</f>
        <v>【0.10】</v>
      </c>
    </row>
  </sheetData>
  <sheetProtection algorithmName="SHA-512" hashValue="E+mnwZFB3ndXk50bEH2QTO4NEBVORaUn8syBgpHvNwc8zJy4I7emuANMFWgigqLfytn/4ttkA2qvMBGAbfvzBw==" saltValue="tRyqlta+CtO5JzHWavsom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42137</v>
      </c>
      <c r="D6" s="32">
        <f t="shared" si="3"/>
        <v>47</v>
      </c>
      <c r="E6" s="32">
        <f t="shared" si="3"/>
        <v>17</v>
      </c>
      <c r="F6" s="32">
        <f t="shared" si="3"/>
        <v>4</v>
      </c>
      <c r="G6" s="32">
        <f t="shared" si="3"/>
        <v>0</v>
      </c>
      <c r="H6" s="32" t="str">
        <f t="shared" si="3"/>
        <v>宮城県　栗原市</v>
      </c>
      <c r="I6" s="32" t="str">
        <f t="shared" si="3"/>
        <v>法非適用</v>
      </c>
      <c r="J6" s="32" t="str">
        <f t="shared" si="3"/>
        <v>下水道事業</v>
      </c>
      <c r="K6" s="32" t="str">
        <f t="shared" si="3"/>
        <v>特定環境保全公共下水道</v>
      </c>
      <c r="L6" s="32" t="str">
        <f t="shared" si="3"/>
        <v>D2</v>
      </c>
      <c r="M6" s="32" t="str">
        <f t="shared" si="3"/>
        <v>非設置</v>
      </c>
      <c r="N6" s="33" t="str">
        <f t="shared" si="3"/>
        <v>-</v>
      </c>
      <c r="O6" s="33" t="str">
        <f t="shared" si="3"/>
        <v>該当数値なし</v>
      </c>
      <c r="P6" s="33">
        <f t="shared" si="3"/>
        <v>29.32</v>
      </c>
      <c r="Q6" s="33">
        <f t="shared" si="3"/>
        <v>90.41</v>
      </c>
      <c r="R6" s="33">
        <f t="shared" si="3"/>
        <v>3994</v>
      </c>
      <c r="S6" s="33">
        <f t="shared" si="3"/>
        <v>69382</v>
      </c>
      <c r="T6" s="33">
        <f t="shared" si="3"/>
        <v>804.97</v>
      </c>
      <c r="U6" s="33">
        <f t="shared" si="3"/>
        <v>86.19</v>
      </c>
      <c r="V6" s="33">
        <f t="shared" si="3"/>
        <v>20213</v>
      </c>
      <c r="W6" s="33">
        <f t="shared" si="3"/>
        <v>10.09</v>
      </c>
      <c r="X6" s="33">
        <f t="shared" si="3"/>
        <v>2003.27</v>
      </c>
      <c r="Y6" s="34">
        <f>IF(Y7="",NA(),Y7)</f>
        <v>71.959999999999994</v>
      </c>
      <c r="Z6" s="34">
        <f t="shared" ref="Z6:AH6" si="4">IF(Z7="",NA(),Z7)</f>
        <v>75.7</v>
      </c>
      <c r="AA6" s="34">
        <f t="shared" si="4"/>
        <v>62.55</v>
      </c>
      <c r="AB6" s="34">
        <f t="shared" si="4"/>
        <v>78.56</v>
      </c>
      <c r="AC6" s="34">
        <f t="shared" si="4"/>
        <v>78.73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97.23</v>
      </c>
      <c r="BG6" s="34">
        <f t="shared" ref="BG6:BO6" si="7">IF(BG7="",NA(),BG7)</f>
        <v>50.11</v>
      </c>
      <c r="BH6" s="34">
        <f t="shared" si="7"/>
        <v>71.44</v>
      </c>
      <c r="BI6" s="34">
        <f t="shared" si="7"/>
        <v>14.06</v>
      </c>
      <c r="BJ6" s="34">
        <f t="shared" si="7"/>
        <v>10.55</v>
      </c>
      <c r="BK6" s="34">
        <f t="shared" si="7"/>
        <v>1569.13</v>
      </c>
      <c r="BL6" s="34">
        <f t="shared" si="7"/>
        <v>1436</v>
      </c>
      <c r="BM6" s="34">
        <f t="shared" si="7"/>
        <v>1434.89</v>
      </c>
      <c r="BN6" s="34">
        <f t="shared" si="7"/>
        <v>1298.9100000000001</v>
      </c>
      <c r="BO6" s="34">
        <f t="shared" si="7"/>
        <v>1243.71</v>
      </c>
      <c r="BP6" s="33" t="str">
        <f>IF(BP7="","",IF(BP7="-","【-】","【"&amp;SUBSTITUTE(TEXT(BP7,"#,##0.00"),"-","△")&amp;"】"))</f>
        <v>【1,225.44】</v>
      </c>
      <c r="BQ6" s="34">
        <f>IF(BQ7="",NA(),BQ7)</f>
        <v>88.23</v>
      </c>
      <c r="BR6" s="34">
        <f t="shared" ref="BR6:BZ6" si="8">IF(BR7="",NA(),BR7)</f>
        <v>88.76</v>
      </c>
      <c r="BS6" s="34">
        <f t="shared" si="8"/>
        <v>97.99</v>
      </c>
      <c r="BT6" s="34">
        <f t="shared" si="8"/>
        <v>93.79</v>
      </c>
      <c r="BU6" s="34">
        <f t="shared" si="8"/>
        <v>91.64</v>
      </c>
      <c r="BV6" s="34">
        <f t="shared" si="8"/>
        <v>64.63</v>
      </c>
      <c r="BW6" s="34">
        <f t="shared" si="8"/>
        <v>66.56</v>
      </c>
      <c r="BX6" s="34">
        <f t="shared" si="8"/>
        <v>66.22</v>
      </c>
      <c r="BY6" s="34">
        <f t="shared" si="8"/>
        <v>69.87</v>
      </c>
      <c r="BZ6" s="34">
        <f t="shared" si="8"/>
        <v>74.3</v>
      </c>
      <c r="CA6" s="33" t="str">
        <f>IF(CA7="","",IF(CA7="-","【-】","【"&amp;SUBSTITUTE(TEXT(CA7,"#,##0.00"),"-","△")&amp;"】"))</f>
        <v>【75.58】</v>
      </c>
      <c r="CB6" s="34">
        <f>IF(CB7="",NA(),CB7)</f>
        <v>242.77</v>
      </c>
      <c r="CC6" s="34">
        <f t="shared" ref="CC6:CK6" si="9">IF(CC7="",NA(),CC7)</f>
        <v>249.7</v>
      </c>
      <c r="CD6" s="34">
        <f t="shared" si="9"/>
        <v>227.92</v>
      </c>
      <c r="CE6" s="34">
        <f t="shared" si="9"/>
        <v>238.76</v>
      </c>
      <c r="CF6" s="34">
        <f t="shared" si="9"/>
        <v>243.51</v>
      </c>
      <c r="CG6" s="34">
        <f t="shared" si="9"/>
        <v>245.75</v>
      </c>
      <c r="CH6" s="34">
        <f t="shared" si="9"/>
        <v>244.29</v>
      </c>
      <c r="CI6" s="34">
        <f t="shared" si="9"/>
        <v>246.72</v>
      </c>
      <c r="CJ6" s="34">
        <f t="shared" si="9"/>
        <v>234.96</v>
      </c>
      <c r="CK6" s="34">
        <f t="shared" si="9"/>
        <v>221.81</v>
      </c>
      <c r="CL6" s="33" t="str">
        <f>IF(CL7="","",IF(CL7="-","【-】","【"&amp;SUBSTITUTE(TEXT(CL7,"#,##0.00"),"-","△")&amp;"】"))</f>
        <v>【215.23】</v>
      </c>
      <c r="CM6" s="34">
        <f>IF(CM7="",NA(),CM7)</f>
        <v>135.86000000000001</v>
      </c>
      <c r="CN6" s="34">
        <f t="shared" ref="CN6:CV6" si="10">IF(CN7="",NA(),CN7)</f>
        <v>137.69</v>
      </c>
      <c r="CO6" s="34">
        <f t="shared" si="10"/>
        <v>136.88</v>
      </c>
      <c r="CP6" s="34">
        <f t="shared" si="10"/>
        <v>136.27000000000001</v>
      </c>
      <c r="CQ6" s="34">
        <f t="shared" si="10"/>
        <v>155.21</v>
      </c>
      <c r="CR6" s="34">
        <f t="shared" si="10"/>
        <v>43.65</v>
      </c>
      <c r="CS6" s="34">
        <f t="shared" si="10"/>
        <v>43.58</v>
      </c>
      <c r="CT6" s="34">
        <f t="shared" si="10"/>
        <v>41.35</v>
      </c>
      <c r="CU6" s="34">
        <f t="shared" si="10"/>
        <v>42.9</v>
      </c>
      <c r="CV6" s="34">
        <f t="shared" si="10"/>
        <v>43.36</v>
      </c>
      <c r="CW6" s="33" t="str">
        <f>IF(CW7="","",IF(CW7="-","【-】","【"&amp;SUBSTITUTE(TEXT(CW7,"#,##0.00"),"-","△")&amp;"】"))</f>
        <v>【42.66】</v>
      </c>
      <c r="CX6" s="34">
        <f>IF(CX7="",NA(),CX7)</f>
        <v>66.19</v>
      </c>
      <c r="CY6" s="34">
        <f t="shared" ref="CY6:DG6" si="11">IF(CY7="",NA(),CY7)</f>
        <v>67.790000000000006</v>
      </c>
      <c r="CZ6" s="34">
        <f t="shared" si="11"/>
        <v>69.13</v>
      </c>
      <c r="DA6" s="34">
        <f t="shared" si="11"/>
        <v>70.55</v>
      </c>
      <c r="DB6" s="34">
        <f t="shared" si="11"/>
        <v>72.05</v>
      </c>
      <c r="DC6" s="34">
        <f t="shared" si="11"/>
        <v>82.2</v>
      </c>
      <c r="DD6" s="34">
        <f t="shared" si="11"/>
        <v>82.35</v>
      </c>
      <c r="DE6" s="34">
        <f t="shared" si="11"/>
        <v>82.9</v>
      </c>
      <c r="DF6" s="34">
        <f t="shared" si="11"/>
        <v>83.5</v>
      </c>
      <c r="DG6" s="34">
        <f t="shared" si="11"/>
        <v>83.06</v>
      </c>
      <c r="DH6" s="33" t="str">
        <f>IF(DH7="","",IF(DH7="-","【-】","【"&amp;SUBSTITUTE(TEXT(DH7,"#,##0.00"),"-","△")&amp;"】"))</f>
        <v>【82.67】</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f>IF(EE7="",NA(),EE7)</f>
        <v>1.65</v>
      </c>
      <c r="EF6" s="34">
        <f t="shared" ref="EF6:EN6" si="14">IF(EF7="",NA(),EF7)</f>
        <v>0.11</v>
      </c>
      <c r="EG6" s="34">
        <f t="shared" si="14"/>
        <v>0.02</v>
      </c>
      <c r="EH6" s="34">
        <f t="shared" si="14"/>
        <v>0.01</v>
      </c>
      <c r="EI6" s="34">
        <f t="shared" si="14"/>
        <v>0.01</v>
      </c>
      <c r="EJ6" s="34">
        <f t="shared" si="14"/>
        <v>0.05</v>
      </c>
      <c r="EK6" s="34">
        <f t="shared" si="14"/>
        <v>0.04</v>
      </c>
      <c r="EL6" s="34">
        <f t="shared" si="14"/>
        <v>7.0000000000000007E-2</v>
      </c>
      <c r="EM6" s="34">
        <f t="shared" si="14"/>
        <v>0.09</v>
      </c>
      <c r="EN6" s="34">
        <f t="shared" si="14"/>
        <v>0.09</v>
      </c>
      <c r="EO6" s="33" t="str">
        <f>IF(EO7="","",IF(EO7="-","【-】","【"&amp;SUBSTITUTE(TEXT(EO7,"#,##0.00"),"-","△")&amp;"】"))</f>
        <v>【0.10】</v>
      </c>
    </row>
    <row r="7" spans="1:145" s="35" customFormat="1" x14ac:dyDescent="0.15">
      <c r="A7" s="27"/>
      <c r="B7" s="36">
        <v>2017</v>
      </c>
      <c r="C7" s="36">
        <v>42137</v>
      </c>
      <c r="D7" s="36">
        <v>47</v>
      </c>
      <c r="E7" s="36">
        <v>17</v>
      </c>
      <c r="F7" s="36">
        <v>4</v>
      </c>
      <c r="G7" s="36">
        <v>0</v>
      </c>
      <c r="H7" s="36" t="s">
        <v>110</v>
      </c>
      <c r="I7" s="36" t="s">
        <v>111</v>
      </c>
      <c r="J7" s="36" t="s">
        <v>112</v>
      </c>
      <c r="K7" s="36" t="s">
        <v>113</v>
      </c>
      <c r="L7" s="36" t="s">
        <v>114</v>
      </c>
      <c r="M7" s="36" t="s">
        <v>115</v>
      </c>
      <c r="N7" s="37" t="s">
        <v>116</v>
      </c>
      <c r="O7" s="37" t="s">
        <v>117</v>
      </c>
      <c r="P7" s="37">
        <v>29.32</v>
      </c>
      <c r="Q7" s="37">
        <v>90.41</v>
      </c>
      <c r="R7" s="37">
        <v>3994</v>
      </c>
      <c r="S7" s="37">
        <v>69382</v>
      </c>
      <c r="T7" s="37">
        <v>804.97</v>
      </c>
      <c r="U7" s="37">
        <v>86.19</v>
      </c>
      <c r="V7" s="37">
        <v>20213</v>
      </c>
      <c r="W7" s="37">
        <v>10.09</v>
      </c>
      <c r="X7" s="37">
        <v>2003.27</v>
      </c>
      <c r="Y7" s="37">
        <v>71.959999999999994</v>
      </c>
      <c r="Z7" s="37">
        <v>75.7</v>
      </c>
      <c r="AA7" s="37">
        <v>62.55</v>
      </c>
      <c r="AB7" s="37">
        <v>78.56</v>
      </c>
      <c r="AC7" s="37">
        <v>78.73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97.23</v>
      </c>
      <c r="BG7" s="37">
        <v>50.11</v>
      </c>
      <c r="BH7" s="37">
        <v>71.44</v>
      </c>
      <c r="BI7" s="37">
        <v>14.06</v>
      </c>
      <c r="BJ7" s="37">
        <v>10.55</v>
      </c>
      <c r="BK7" s="37">
        <v>1569.13</v>
      </c>
      <c r="BL7" s="37">
        <v>1436</v>
      </c>
      <c r="BM7" s="37">
        <v>1434.89</v>
      </c>
      <c r="BN7" s="37">
        <v>1298.9100000000001</v>
      </c>
      <c r="BO7" s="37">
        <v>1243.71</v>
      </c>
      <c r="BP7" s="37">
        <v>1225.44</v>
      </c>
      <c r="BQ7" s="37">
        <v>88.23</v>
      </c>
      <c r="BR7" s="37">
        <v>88.76</v>
      </c>
      <c r="BS7" s="37">
        <v>97.99</v>
      </c>
      <c r="BT7" s="37">
        <v>93.79</v>
      </c>
      <c r="BU7" s="37">
        <v>91.64</v>
      </c>
      <c r="BV7" s="37">
        <v>64.63</v>
      </c>
      <c r="BW7" s="37">
        <v>66.56</v>
      </c>
      <c r="BX7" s="37">
        <v>66.22</v>
      </c>
      <c r="BY7" s="37">
        <v>69.87</v>
      </c>
      <c r="BZ7" s="37">
        <v>74.3</v>
      </c>
      <c r="CA7" s="37">
        <v>75.58</v>
      </c>
      <c r="CB7" s="37">
        <v>242.77</v>
      </c>
      <c r="CC7" s="37">
        <v>249.7</v>
      </c>
      <c r="CD7" s="37">
        <v>227.92</v>
      </c>
      <c r="CE7" s="37">
        <v>238.76</v>
      </c>
      <c r="CF7" s="37">
        <v>243.51</v>
      </c>
      <c r="CG7" s="37">
        <v>245.75</v>
      </c>
      <c r="CH7" s="37">
        <v>244.29</v>
      </c>
      <c r="CI7" s="37">
        <v>246.72</v>
      </c>
      <c r="CJ7" s="37">
        <v>234.96</v>
      </c>
      <c r="CK7" s="37">
        <v>221.81</v>
      </c>
      <c r="CL7" s="37">
        <v>215.23</v>
      </c>
      <c r="CM7" s="37">
        <v>135.86000000000001</v>
      </c>
      <c r="CN7" s="37">
        <v>137.69</v>
      </c>
      <c r="CO7" s="37">
        <v>136.88</v>
      </c>
      <c r="CP7" s="37">
        <v>136.27000000000001</v>
      </c>
      <c r="CQ7" s="37">
        <v>155.21</v>
      </c>
      <c r="CR7" s="37">
        <v>43.65</v>
      </c>
      <c r="CS7" s="37">
        <v>43.58</v>
      </c>
      <c r="CT7" s="37">
        <v>41.35</v>
      </c>
      <c r="CU7" s="37">
        <v>42.9</v>
      </c>
      <c r="CV7" s="37">
        <v>43.36</v>
      </c>
      <c r="CW7" s="37">
        <v>42.66</v>
      </c>
      <c r="CX7" s="37">
        <v>66.19</v>
      </c>
      <c r="CY7" s="37">
        <v>67.790000000000006</v>
      </c>
      <c r="CZ7" s="37">
        <v>69.13</v>
      </c>
      <c r="DA7" s="37">
        <v>70.55</v>
      </c>
      <c r="DB7" s="37">
        <v>72.05</v>
      </c>
      <c r="DC7" s="37">
        <v>82.2</v>
      </c>
      <c r="DD7" s="37">
        <v>82.35</v>
      </c>
      <c r="DE7" s="37">
        <v>82.9</v>
      </c>
      <c r="DF7" s="37">
        <v>83.5</v>
      </c>
      <c r="DG7" s="37">
        <v>83.06</v>
      </c>
      <c r="DH7" s="37">
        <v>82.67</v>
      </c>
      <c r="DI7" s="37"/>
      <c r="DJ7" s="37"/>
      <c r="DK7" s="37"/>
      <c r="DL7" s="37"/>
      <c r="DM7" s="37"/>
      <c r="DN7" s="37"/>
      <c r="DO7" s="37"/>
      <c r="DP7" s="37"/>
      <c r="DQ7" s="37"/>
      <c r="DR7" s="37"/>
      <c r="DS7" s="37"/>
      <c r="DT7" s="37"/>
      <c r="DU7" s="37"/>
      <c r="DV7" s="37"/>
      <c r="DW7" s="37"/>
      <c r="DX7" s="37"/>
      <c r="DY7" s="37"/>
      <c r="DZ7" s="37"/>
      <c r="EA7" s="37"/>
      <c r="EB7" s="37"/>
      <c r="EC7" s="37"/>
      <c r="ED7" s="37"/>
      <c r="EE7" s="37">
        <v>1.65</v>
      </c>
      <c r="EF7" s="37">
        <v>0.11</v>
      </c>
      <c r="EG7" s="37">
        <v>0.02</v>
      </c>
      <c r="EH7" s="37">
        <v>0.01</v>
      </c>
      <c r="EI7" s="37">
        <v>0.01</v>
      </c>
      <c r="EJ7" s="37">
        <v>0.05</v>
      </c>
      <c r="EK7" s="37">
        <v>0.04</v>
      </c>
      <c r="EL7" s="37">
        <v>7.0000000000000007E-2</v>
      </c>
      <c r="EM7" s="37">
        <v>0.09</v>
      </c>
      <c r="EN7" s="37">
        <v>0.09</v>
      </c>
      <c r="EO7" s="37">
        <v>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菅原 元</cp:lastModifiedBy>
  <cp:lastPrinted>2019-01-29T10:12:55Z</cp:lastPrinted>
  <dcterms:created xsi:type="dcterms:W3CDTF">2018-12-03T09:11:37Z</dcterms:created>
  <dcterms:modified xsi:type="dcterms:W3CDTF">2019-01-30T01:42:20Z</dcterms:modified>
  <cp:category/>
</cp:coreProperties>
</file>