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0.140\disk1\財政課\財政係\H30照会・回答\190116【依頼（21〆）】公営企業に係る経営比較分析表の分析等について☆\05打ち返し\県回答\漁業集落排水\"/>
    </mc:Choice>
  </mc:AlternateContent>
  <workbookProtection workbookAlgorithmName="SHA-512" workbookHashValue="XJwrf8EdXN79BooIaW3NsHqyODQrBr1FSYHHnHWDBHIvI4x5h0EguhpDZLINXsF4OEpZ7DhrmmhwZx/2XEHQ8g==" workbookSaltValue="pKAQj8/GuVuwtDCHI0jJQg==" workbookSpinCount="100000" lockStructure="1"/>
  <bookViews>
    <workbookView xWindow="0" yWindow="0" windowWidth="20490" windowHeight="777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L8" i="4"/>
  <c r="AD8" i="4"/>
  <c r="P8" i="4"/>
  <c r="I8" i="4"/>
  <c r="B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<sst xmlns="http://schemas.openxmlformats.org/spreadsheetml/2006/main" count="240" uniqueCount="125">
  <si>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</si>
  <si>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</si>
  <si>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</si>
  <si>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</si>
  <si>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</si>
  <si>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</si>
  <si>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</si>
  <si>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</si>
  <si>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</si>
  <si>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</si>
  <si>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</si>
  <si>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</si>
  <si>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</si>
  <si>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</si>
  <si>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</si>
  <si>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</si>
  <si>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</si>
  <si>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</si>
  <si>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</si>
  <si>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</si>
  <si>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</si>
  <si>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</si>
  <si>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</si>
  <si>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</si>
  <si>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</si>
  <si>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</si>
  <si>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</si>
  <si>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</si>
  <si>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</si>
  <si>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</si>
  <si>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</si>
  <si>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</si>
  <si>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</si>
  <si>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</si>
  <si>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</si>
  <si>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</si>
  <si>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</si>
  <si>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</si>
  <si>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</si>
  <si>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</si>
  <si>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</si>
  <si>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</si>
  <si>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</si>
  <si>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</si>
  <si>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</si>
  <si>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</si>
  <si>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</si>
  <si>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</si>
  <si>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</si>
  <si>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</si>
  <si>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</si>
  <si>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</si>
  <si>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</si>
  <si>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</si>
  <si>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</si>
  <si>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</si>
  <si>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</si>
  <si>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</si>
  <si>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</si>
  <si>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</si>
  <si>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</si>
  <si>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</si>
  <si>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</si>
  <si>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</si>
  <si>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</si>
  <si>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</si>
  <si>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</si>
  <si>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</si>
  <si>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</si>
  <si>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</si>
  <si>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</si>
  <si>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</si>
  <si>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</si>
  <si>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</si>
  <si>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</si>
  <si>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</si>
  <si>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</si>
  <si>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</si>
  <si>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</si>
  <si>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</si>
  <si>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</si>
  <si>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</si>
  <si>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</si>
  <si>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</si>
  <si>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</si>
  <si>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</si>
  <si>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</si>
  <si>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</si>
  <si>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</si>
  <si>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</si>
  <si>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</si>
  <si>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</si>
  <si>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</si>
  <si>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</si>
  <si>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</si>
  <si>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</si>
  <si>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</si>
  <si>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</si>
  <si>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</si>
  <si>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</si>
  <si>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</si>
  <si>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</si>
  <si>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</si>
  <si>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</si>
  <si>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</si>
  <si>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</si>
  <si>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</si>
  <si>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</si>
  <si>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</si>
  <si>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塩竈市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</si>
  <si>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</si>
  <si>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</si>
  <si>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</si>
  <si>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</si>
  <si>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</si>
  <si>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</si>
  <si>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</si>
  <si>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</si>
  <si>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</si>
  <si>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</si>
  <si>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</si>
  <si>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</si>
  <si>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については、平均値を下回っており、管渠の更新投資の必要性がうかがえる状況といえます。平成32年度に予定している公営企業会計の一部適用と共にストックマネジメントの観点から、効率を重視した施設の管理計画を樹立していきます。</t>
    <phoneticPr fontId="15"/>
  </si>
  <si>
    <t xml:space="preserve"> 本市漁業集落排水事業は、その立地が過疎化の進む離島という特殊条件から、新規の利用者の増加を見込むことが困難であるうえ、現状の処理区域内人口では経営自体が非常に困難であるといわざるを得ません。
　今後は平成32年度に予定している公営企業会計の一部適用と公共下水道事業との統合を踏まえて、長期的な視点に立つ財政計画のもと、現状の施設の効率化と老朽化対策に取り組みながら、一層の事業運営の効率化に努めてまいります。</t>
    <rPh sb="101" eb="103">
      <t>ヘイセイ</t>
    </rPh>
    <phoneticPr fontId="15"/>
  </si>
  <si>
    <t>①収益的収支比率については、平成29年度は100％であるものの、基本的には100％未満で推移しており、単年度収支で慢性的な赤字状態にあるといえます。この状況は当該施設が過疎化の進む離島に存していることから、利用者の増加が見込めないことに起因しています。
④企業債残高対事業規模比率については、平均値を大きく上回っているものの、減少傾向にあります。平成32年度に計画している公営企業会計の一部適用と公共下水道事業との統合を考慮して今後は起債については慎重に検証すべきであるといえます。
⑤経費回収率については、平均値を下回っており使用料収入についての検証が必要となっているといえます。
⑥汚水処理原価については、平均値を上回っており、類似団体と比較して割高な経費であるといえます。震災以降の人口減が続いており、依然平均値とかい離している状況です。
⑦施設利用率については平均値を上回っており、施設が効率的に運用されているといえます。
⑧水洗化率については概ね平均値を上回っており、震災被害により一時的に利用者が減っている状況ですが、施設の復旧に伴い回復傾向にあるといえます。</t>
    <rPh sb="14" eb="16">
      <t>ヘイセイ</t>
    </rPh>
    <rPh sb="18" eb="20">
      <t>ネンド</t>
    </rPh>
    <rPh sb="32" eb="35">
      <t>キホンテキ</t>
    </rPh>
    <rPh sb="388" eb="389">
      <t>ウワ</t>
    </rPh>
    <rPh sb="400" eb="401">
      <t>テキ</t>
    </rPh>
    <rPh sb="402" eb="404">
      <t>ウンヨウ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</si>
</sst>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9CD-42E1-985A-F704985A21CF}"/>
            </c:ext>
          </c:extLst>
        </c:ser>
        <c:dLbls>
          <c:showLegendKey val="0"/>
          <c:showVal val="0"/>
          <c:showCatName val="0"/>
          <c:showSerName val="0"/>
          <c:showPercent val="0"/>
          <c:showBubbleSize val="0"/>
        </c:dLbls>
        <c:gapWidth val="150"/>
        <c:axId val="249495120"/>
        <c:axId val="24949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0.05</c:v>
                </c:pt>
                <c:pt idx="2">
                  <c:v>0.18</c:v>
                </c:pt>
                <c:pt idx="3">
                  <c:v>0.01</c:v>
                </c:pt>
                <c:pt idx="4">
                  <c:v>0.09</c:v>
                </c:pt>
              </c:numCache>
            </c:numRef>
          </c:val>
          <c:smooth val="0"/>
          <c:extLst xmlns:c16r2="http://schemas.microsoft.com/office/drawing/2015/06/chart">
            <c:ext xmlns:c16="http://schemas.microsoft.com/office/drawing/2014/chart" uri="{C3380CC4-5D6E-409C-BE32-E72D297353CC}">
              <c16:uniqueId val="{00000001-99CD-42E1-985A-F704985A21CF}"/>
            </c:ext>
          </c:extLst>
        </c:ser>
        <c:dLbls>
          <c:showLegendKey val="0"/>
          <c:showVal val="0"/>
          <c:showCatName val="0"/>
          <c:showSerName val="0"/>
          <c:showPercent val="0"/>
          <c:showBubbleSize val="0"/>
        </c:dLbls>
        <c:marker val="1"/>
        <c:smooth val="0"/>
        <c:axId val="249495120"/>
        <c:axId val="249493552"/>
      </c:lineChart>
      <c:dateAx>
        <c:axId val="249495120"/>
        <c:scaling>
          <c:orientation val="minMax"/>
        </c:scaling>
        <c:delete val="1"/>
        <c:axPos val="b"/>
        <c:numFmt formatCode="ge" sourceLinked="1"/>
        <c:majorTickMark val="none"/>
        <c:minorTickMark val="none"/>
        <c:tickLblPos val="none"/>
        <c:crossAx val="249493552"/>
        <c:crosses val="autoZero"/>
        <c:auto val="1"/>
        <c:lblOffset val="100"/>
        <c:baseTimeUnit val="years"/>
      </c:dateAx>
      <c:valAx>
        <c:axId val="24949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49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formatCode="#,##0.00;&quot;△&quot;#,##0.00;&quot;-&quot;">
                  <c:v>100</c:v>
                </c:pt>
                <c:pt idx="4" formatCode="#,##0.00;&quot;△&quot;#,##0.00;&quot;-&quot;">
                  <c:v>100</c:v>
                </c:pt>
              </c:numCache>
            </c:numRef>
          </c:val>
          <c:extLst xmlns:c16r2="http://schemas.microsoft.com/office/drawing/2015/06/chart">
            <c:ext xmlns:c16="http://schemas.microsoft.com/office/drawing/2014/chart" uri="{C3380CC4-5D6E-409C-BE32-E72D297353CC}">
              <c16:uniqueId val="{00000000-8EF8-4BCF-92E1-0E5A0E9FE424}"/>
            </c:ext>
          </c:extLst>
        </c:ser>
        <c:dLbls>
          <c:showLegendKey val="0"/>
          <c:showVal val="0"/>
          <c:showCatName val="0"/>
          <c:showSerName val="0"/>
          <c:showPercent val="0"/>
          <c:showBubbleSize val="0"/>
        </c:dLbls>
        <c:gapWidth val="150"/>
        <c:axId val="430453224"/>
        <c:axId val="248248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39.42</c:v>
                </c:pt>
                <c:pt idx="1">
                  <c:v>39.68</c:v>
                </c:pt>
                <c:pt idx="2">
                  <c:v>35.64</c:v>
                </c:pt>
                <c:pt idx="3">
                  <c:v>33.729999999999997</c:v>
                </c:pt>
                <c:pt idx="4">
                  <c:v>33.21</c:v>
                </c:pt>
              </c:numCache>
            </c:numRef>
          </c:val>
          <c:smooth val="0"/>
          <c:extLst xmlns:c16r2="http://schemas.microsoft.com/office/drawing/2015/06/chart">
            <c:ext xmlns:c16="http://schemas.microsoft.com/office/drawing/2014/chart" uri="{C3380CC4-5D6E-409C-BE32-E72D297353CC}">
              <c16:uniqueId val="{00000001-8EF8-4BCF-92E1-0E5A0E9FE424}"/>
            </c:ext>
          </c:extLst>
        </c:ser>
        <c:dLbls>
          <c:showLegendKey val="0"/>
          <c:showVal val="0"/>
          <c:showCatName val="0"/>
          <c:showSerName val="0"/>
          <c:showPercent val="0"/>
          <c:showBubbleSize val="0"/>
        </c:dLbls>
        <c:marker val="1"/>
        <c:smooth val="0"/>
        <c:axId val="430453224"/>
        <c:axId val="248248392"/>
      </c:lineChart>
      <c:dateAx>
        <c:axId val="430453224"/>
        <c:scaling>
          <c:orientation val="minMax"/>
        </c:scaling>
        <c:delete val="1"/>
        <c:axPos val="b"/>
        <c:numFmt formatCode="ge" sourceLinked="1"/>
        <c:majorTickMark val="none"/>
        <c:minorTickMark val="none"/>
        <c:tickLblPos val="none"/>
        <c:crossAx val="248248392"/>
        <c:crosses val="autoZero"/>
        <c:auto val="1"/>
        <c:lblOffset val="100"/>
        <c:baseTimeUnit val="years"/>
      </c:dateAx>
      <c:valAx>
        <c:axId val="248248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45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71.790000000000006</c:v>
                </c:pt>
                <c:pt idx="1">
                  <c:v>81.680000000000007</c:v>
                </c:pt>
                <c:pt idx="2">
                  <c:v>90.8</c:v>
                </c:pt>
                <c:pt idx="3">
                  <c:v>99.39</c:v>
                </c:pt>
                <c:pt idx="4">
                  <c:v>99.38</c:v>
                </c:pt>
              </c:numCache>
            </c:numRef>
          </c:val>
          <c:extLst xmlns:c16r2="http://schemas.microsoft.com/office/drawing/2015/06/chart">
            <c:ext xmlns:c16="http://schemas.microsoft.com/office/drawing/2014/chart" uri="{C3380CC4-5D6E-409C-BE32-E72D297353CC}">
              <c16:uniqueId val="{00000000-4D7C-4DD2-BD51-0E5652D4792F}"/>
            </c:ext>
          </c:extLst>
        </c:ser>
        <c:dLbls>
          <c:showLegendKey val="0"/>
          <c:showVal val="0"/>
          <c:showCatName val="0"/>
          <c:showSerName val="0"/>
          <c:showPercent val="0"/>
          <c:showBubbleSize val="0"/>
        </c:dLbls>
        <c:gapWidth val="150"/>
        <c:axId val="248249568"/>
        <c:axId val="432655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82.97</c:v>
                </c:pt>
                <c:pt idx="1">
                  <c:v>83.95</c:v>
                </c:pt>
                <c:pt idx="2">
                  <c:v>82.92</c:v>
                </c:pt>
                <c:pt idx="3">
                  <c:v>79.989999999999995</c:v>
                </c:pt>
                <c:pt idx="4">
                  <c:v>79.98</c:v>
                </c:pt>
              </c:numCache>
            </c:numRef>
          </c:val>
          <c:smooth val="0"/>
          <c:extLst xmlns:c16r2="http://schemas.microsoft.com/office/drawing/2015/06/chart">
            <c:ext xmlns:c16="http://schemas.microsoft.com/office/drawing/2014/chart" uri="{C3380CC4-5D6E-409C-BE32-E72D297353CC}">
              <c16:uniqueId val="{00000001-4D7C-4DD2-BD51-0E5652D4792F}"/>
            </c:ext>
          </c:extLst>
        </c:ser>
        <c:dLbls>
          <c:showLegendKey val="0"/>
          <c:showVal val="0"/>
          <c:showCatName val="0"/>
          <c:showSerName val="0"/>
          <c:showPercent val="0"/>
          <c:showBubbleSize val="0"/>
        </c:dLbls>
        <c:marker val="1"/>
        <c:smooth val="0"/>
        <c:axId val="248249568"/>
        <c:axId val="432655368"/>
      </c:lineChart>
      <c:dateAx>
        <c:axId val="248249568"/>
        <c:scaling>
          <c:orientation val="minMax"/>
        </c:scaling>
        <c:delete val="1"/>
        <c:axPos val="b"/>
        <c:numFmt formatCode="ge" sourceLinked="1"/>
        <c:majorTickMark val="none"/>
        <c:minorTickMark val="none"/>
        <c:tickLblPos val="none"/>
        <c:crossAx val="432655368"/>
        <c:crosses val="autoZero"/>
        <c:auto val="1"/>
        <c:lblOffset val="100"/>
        <c:baseTimeUnit val="years"/>
      </c:dateAx>
      <c:valAx>
        <c:axId val="432655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24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97.95</c:v>
                </c:pt>
                <c:pt idx="1">
                  <c:v>89.49</c:v>
                </c:pt>
                <c:pt idx="2">
                  <c:v>99.62</c:v>
                </c:pt>
                <c:pt idx="3">
                  <c:v>99.91</c:v>
                </c:pt>
                <c:pt idx="4">
                  <c:v>100</c:v>
                </c:pt>
              </c:numCache>
            </c:numRef>
          </c:val>
          <c:extLst xmlns:c16r2="http://schemas.microsoft.com/office/drawing/2015/06/chart">
            <c:ext xmlns:c16="http://schemas.microsoft.com/office/drawing/2014/chart" uri="{C3380CC4-5D6E-409C-BE32-E72D297353CC}">
              <c16:uniqueId val="{00000000-46C2-4EDF-9F6D-0D684FEA414C}"/>
            </c:ext>
          </c:extLst>
        </c:ser>
        <c:dLbls>
          <c:showLegendKey val="0"/>
          <c:showVal val="0"/>
          <c:showCatName val="0"/>
          <c:showSerName val="0"/>
          <c:showPercent val="0"/>
          <c:showBubbleSize val="0"/>
        </c:dLbls>
        <c:gapWidth val="150"/>
        <c:axId val="249494728"/>
        <c:axId val="24949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6C2-4EDF-9F6D-0D684FEA414C}"/>
            </c:ext>
          </c:extLst>
        </c:ser>
        <c:dLbls>
          <c:showLegendKey val="0"/>
          <c:showVal val="0"/>
          <c:showCatName val="0"/>
          <c:showSerName val="0"/>
          <c:showPercent val="0"/>
          <c:showBubbleSize val="0"/>
        </c:dLbls>
        <c:marker val="1"/>
        <c:smooth val="0"/>
        <c:axId val="249494728"/>
        <c:axId val="249494336"/>
      </c:lineChart>
      <c:dateAx>
        <c:axId val="249494728"/>
        <c:scaling>
          <c:orientation val="minMax"/>
        </c:scaling>
        <c:delete val="1"/>
        <c:axPos val="b"/>
        <c:numFmt formatCode="ge" sourceLinked="1"/>
        <c:majorTickMark val="none"/>
        <c:minorTickMark val="none"/>
        <c:tickLblPos val="none"/>
        <c:crossAx val="249494336"/>
        <c:crosses val="autoZero"/>
        <c:auto val="1"/>
        <c:lblOffset val="100"/>
        <c:baseTimeUnit val="years"/>
      </c:dateAx>
      <c:valAx>
        <c:axId val="24949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494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336-45DC-8B6C-9D8E0352C884}"/>
            </c:ext>
          </c:extLst>
        </c:ser>
        <c:dLbls>
          <c:showLegendKey val="0"/>
          <c:showVal val="0"/>
          <c:showCatName val="0"/>
          <c:showSerName val="0"/>
          <c:showPercent val="0"/>
          <c:showBubbleSize val="0"/>
        </c:dLbls>
        <c:gapWidth val="150"/>
        <c:axId val="242271240"/>
        <c:axId val="24350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336-45DC-8B6C-9D8E0352C884}"/>
            </c:ext>
          </c:extLst>
        </c:ser>
        <c:dLbls>
          <c:showLegendKey val="0"/>
          <c:showVal val="0"/>
          <c:showCatName val="0"/>
          <c:showSerName val="0"/>
          <c:showPercent val="0"/>
          <c:showBubbleSize val="0"/>
        </c:dLbls>
        <c:marker val="1"/>
        <c:smooth val="0"/>
        <c:axId val="242271240"/>
        <c:axId val="243504576"/>
      </c:lineChart>
      <c:dateAx>
        <c:axId val="242271240"/>
        <c:scaling>
          <c:orientation val="minMax"/>
        </c:scaling>
        <c:delete val="1"/>
        <c:axPos val="b"/>
        <c:numFmt formatCode="ge" sourceLinked="1"/>
        <c:majorTickMark val="none"/>
        <c:minorTickMark val="none"/>
        <c:tickLblPos val="none"/>
        <c:crossAx val="243504576"/>
        <c:crosses val="autoZero"/>
        <c:auto val="1"/>
        <c:lblOffset val="100"/>
        <c:baseTimeUnit val="years"/>
      </c:dateAx>
      <c:valAx>
        <c:axId val="24350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271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B3B-4BE8-98DA-C5B2D57D8897}"/>
            </c:ext>
          </c:extLst>
        </c:ser>
        <c:dLbls>
          <c:showLegendKey val="0"/>
          <c:showVal val="0"/>
          <c:showCatName val="0"/>
          <c:showSerName val="0"/>
          <c:showPercent val="0"/>
          <c:showBubbleSize val="0"/>
        </c:dLbls>
        <c:gapWidth val="150"/>
        <c:axId val="432361808"/>
        <c:axId val="432362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3B-4BE8-98DA-C5B2D57D8897}"/>
            </c:ext>
          </c:extLst>
        </c:ser>
        <c:dLbls>
          <c:showLegendKey val="0"/>
          <c:showVal val="0"/>
          <c:showCatName val="0"/>
          <c:showSerName val="0"/>
          <c:showPercent val="0"/>
          <c:showBubbleSize val="0"/>
        </c:dLbls>
        <c:marker val="1"/>
        <c:smooth val="0"/>
        <c:axId val="432361808"/>
        <c:axId val="432362200"/>
      </c:lineChart>
      <c:dateAx>
        <c:axId val="432361808"/>
        <c:scaling>
          <c:orientation val="minMax"/>
        </c:scaling>
        <c:delete val="1"/>
        <c:axPos val="b"/>
        <c:numFmt formatCode="ge" sourceLinked="1"/>
        <c:majorTickMark val="none"/>
        <c:minorTickMark val="none"/>
        <c:tickLblPos val="none"/>
        <c:crossAx val="432362200"/>
        <c:crosses val="autoZero"/>
        <c:auto val="1"/>
        <c:lblOffset val="100"/>
        <c:baseTimeUnit val="years"/>
      </c:dateAx>
      <c:valAx>
        <c:axId val="43236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36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BF5-4425-B3C1-3FE0061E629C}"/>
            </c:ext>
          </c:extLst>
        </c:ser>
        <c:dLbls>
          <c:showLegendKey val="0"/>
          <c:showVal val="0"/>
          <c:showCatName val="0"/>
          <c:showSerName val="0"/>
          <c:showPercent val="0"/>
          <c:showBubbleSize val="0"/>
        </c:dLbls>
        <c:gapWidth val="150"/>
        <c:axId val="432363376"/>
        <c:axId val="43045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BF5-4425-B3C1-3FE0061E629C}"/>
            </c:ext>
          </c:extLst>
        </c:ser>
        <c:dLbls>
          <c:showLegendKey val="0"/>
          <c:showVal val="0"/>
          <c:showCatName val="0"/>
          <c:showSerName val="0"/>
          <c:showPercent val="0"/>
          <c:showBubbleSize val="0"/>
        </c:dLbls>
        <c:marker val="1"/>
        <c:smooth val="0"/>
        <c:axId val="432363376"/>
        <c:axId val="430452048"/>
      </c:lineChart>
      <c:dateAx>
        <c:axId val="432363376"/>
        <c:scaling>
          <c:orientation val="minMax"/>
        </c:scaling>
        <c:delete val="1"/>
        <c:axPos val="b"/>
        <c:numFmt formatCode="ge" sourceLinked="1"/>
        <c:majorTickMark val="none"/>
        <c:minorTickMark val="none"/>
        <c:tickLblPos val="none"/>
        <c:crossAx val="430452048"/>
        <c:crosses val="autoZero"/>
        <c:auto val="1"/>
        <c:lblOffset val="100"/>
        <c:baseTimeUnit val="years"/>
      </c:dateAx>
      <c:valAx>
        <c:axId val="43045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36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6F8-4258-940C-34255942F41F}"/>
            </c:ext>
          </c:extLst>
        </c:ser>
        <c:dLbls>
          <c:showLegendKey val="0"/>
          <c:showVal val="0"/>
          <c:showCatName val="0"/>
          <c:showSerName val="0"/>
          <c:showPercent val="0"/>
          <c:showBubbleSize val="0"/>
        </c:dLbls>
        <c:gapWidth val="150"/>
        <c:axId val="430453616"/>
        <c:axId val="430454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6F8-4258-940C-34255942F41F}"/>
            </c:ext>
          </c:extLst>
        </c:ser>
        <c:dLbls>
          <c:showLegendKey val="0"/>
          <c:showVal val="0"/>
          <c:showCatName val="0"/>
          <c:showSerName val="0"/>
          <c:showPercent val="0"/>
          <c:showBubbleSize val="0"/>
        </c:dLbls>
        <c:marker val="1"/>
        <c:smooth val="0"/>
        <c:axId val="430453616"/>
        <c:axId val="430454008"/>
      </c:lineChart>
      <c:dateAx>
        <c:axId val="430453616"/>
        <c:scaling>
          <c:orientation val="minMax"/>
        </c:scaling>
        <c:delete val="1"/>
        <c:axPos val="b"/>
        <c:numFmt formatCode="ge" sourceLinked="1"/>
        <c:majorTickMark val="none"/>
        <c:minorTickMark val="none"/>
        <c:tickLblPos val="none"/>
        <c:crossAx val="430454008"/>
        <c:crosses val="autoZero"/>
        <c:auto val="1"/>
        <c:lblOffset val="100"/>
        <c:baseTimeUnit val="years"/>
      </c:dateAx>
      <c:valAx>
        <c:axId val="430454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45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9081.18</c:v>
                </c:pt>
                <c:pt idx="1">
                  <c:v>7983.29</c:v>
                </c:pt>
                <c:pt idx="2" formatCode="#,##0.00;&quot;△&quot;#,##0.00">
                  <c:v>6626.15</c:v>
                </c:pt>
                <c:pt idx="3">
                  <c:v>4929.3999999999996</c:v>
                </c:pt>
                <c:pt idx="4" formatCode="#,##0.00;&quot;△&quot;#,##0.00">
                  <c:v>0</c:v>
                </c:pt>
              </c:numCache>
            </c:numRef>
          </c:val>
          <c:extLst xmlns:c16r2="http://schemas.microsoft.com/office/drawing/2015/06/chart">
            <c:ext xmlns:c16="http://schemas.microsoft.com/office/drawing/2014/chart" uri="{C3380CC4-5D6E-409C-BE32-E72D297353CC}">
              <c16:uniqueId val="{00000000-62FC-4306-96D0-16372433840D}"/>
            </c:ext>
          </c:extLst>
        </c:ser>
        <c:dLbls>
          <c:showLegendKey val="0"/>
          <c:showVal val="0"/>
          <c:showCatName val="0"/>
          <c:showSerName val="0"/>
          <c:showPercent val="0"/>
          <c:showBubbleSize val="0"/>
        </c:dLbls>
        <c:gapWidth val="150"/>
        <c:axId val="432361416"/>
        <c:axId val="43236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817.63</c:v>
                </c:pt>
                <c:pt idx="1">
                  <c:v>830.5</c:v>
                </c:pt>
                <c:pt idx="2">
                  <c:v>1029.24</c:v>
                </c:pt>
                <c:pt idx="3">
                  <c:v>1063.93</c:v>
                </c:pt>
                <c:pt idx="4">
                  <c:v>1060.8599999999999</c:v>
                </c:pt>
              </c:numCache>
            </c:numRef>
          </c:val>
          <c:smooth val="0"/>
          <c:extLst xmlns:c16r2="http://schemas.microsoft.com/office/drawing/2015/06/chart">
            <c:ext xmlns:c16="http://schemas.microsoft.com/office/drawing/2014/chart" uri="{C3380CC4-5D6E-409C-BE32-E72D297353CC}">
              <c16:uniqueId val="{00000001-62FC-4306-96D0-16372433840D}"/>
            </c:ext>
          </c:extLst>
        </c:ser>
        <c:dLbls>
          <c:showLegendKey val="0"/>
          <c:showVal val="0"/>
          <c:showCatName val="0"/>
          <c:showSerName val="0"/>
          <c:showPercent val="0"/>
          <c:showBubbleSize val="0"/>
        </c:dLbls>
        <c:marker val="1"/>
        <c:smooth val="0"/>
        <c:axId val="432361416"/>
        <c:axId val="432361024"/>
      </c:lineChart>
      <c:dateAx>
        <c:axId val="432361416"/>
        <c:scaling>
          <c:orientation val="minMax"/>
        </c:scaling>
        <c:delete val="1"/>
        <c:axPos val="b"/>
        <c:numFmt formatCode="ge" sourceLinked="1"/>
        <c:majorTickMark val="none"/>
        <c:minorTickMark val="none"/>
        <c:tickLblPos val="none"/>
        <c:crossAx val="432361024"/>
        <c:crosses val="autoZero"/>
        <c:auto val="1"/>
        <c:lblOffset val="100"/>
        <c:baseTimeUnit val="years"/>
      </c:dateAx>
      <c:valAx>
        <c:axId val="43236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361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36.270000000000003</c:v>
                </c:pt>
                <c:pt idx="1">
                  <c:v>30.98</c:v>
                </c:pt>
                <c:pt idx="2">
                  <c:v>32.840000000000003</c:v>
                </c:pt>
                <c:pt idx="3">
                  <c:v>36.270000000000003</c:v>
                </c:pt>
                <c:pt idx="4">
                  <c:v>35.47</c:v>
                </c:pt>
              </c:numCache>
            </c:numRef>
          </c:val>
          <c:extLst xmlns:c16r2="http://schemas.microsoft.com/office/drawing/2015/06/chart">
            <c:ext xmlns:c16="http://schemas.microsoft.com/office/drawing/2014/chart" uri="{C3380CC4-5D6E-409C-BE32-E72D297353CC}">
              <c16:uniqueId val="{00000000-3776-4617-A1F3-112655F94ED2}"/>
            </c:ext>
          </c:extLst>
        </c:ser>
        <c:dLbls>
          <c:showLegendKey val="0"/>
          <c:showVal val="0"/>
          <c:showCatName val="0"/>
          <c:showSerName val="0"/>
          <c:showPercent val="0"/>
          <c:showBubbleSize val="0"/>
        </c:dLbls>
        <c:gapWidth val="150"/>
        <c:axId val="430455184"/>
        <c:axId val="430455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46.31</c:v>
                </c:pt>
                <c:pt idx="1">
                  <c:v>43.66</c:v>
                </c:pt>
                <c:pt idx="2">
                  <c:v>43.13</c:v>
                </c:pt>
                <c:pt idx="3">
                  <c:v>46.26</c:v>
                </c:pt>
                <c:pt idx="4">
                  <c:v>45.81</c:v>
                </c:pt>
              </c:numCache>
            </c:numRef>
          </c:val>
          <c:smooth val="0"/>
          <c:extLst xmlns:c16r2="http://schemas.microsoft.com/office/drawing/2015/06/chart">
            <c:ext xmlns:c16="http://schemas.microsoft.com/office/drawing/2014/chart" uri="{C3380CC4-5D6E-409C-BE32-E72D297353CC}">
              <c16:uniqueId val="{00000001-3776-4617-A1F3-112655F94ED2}"/>
            </c:ext>
          </c:extLst>
        </c:ser>
        <c:dLbls>
          <c:showLegendKey val="0"/>
          <c:showVal val="0"/>
          <c:showCatName val="0"/>
          <c:showSerName val="0"/>
          <c:showPercent val="0"/>
          <c:showBubbleSize val="0"/>
        </c:dLbls>
        <c:marker val="1"/>
        <c:smooth val="0"/>
        <c:axId val="430455184"/>
        <c:axId val="430455576"/>
      </c:lineChart>
      <c:dateAx>
        <c:axId val="430455184"/>
        <c:scaling>
          <c:orientation val="minMax"/>
        </c:scaling>
        <c:delete val="1"/>
        <c:axPos val="b"/>
        <c:numFmt formatCode="ge" sourceLinked="1"/>
        <c:majorTickMark val="none"/>
        <c:minorTickMark val="none"/>
        <c:tickLblPos val="none"/>
        <c:crossAx val="430455576"/>
        <c:crosses val="autoZero"/>
        <c:auto val="1"/>
        <c:lblOffset val="100"/>
        <c:baseTimeUnit val="years"/>
      </c:dateAx>
      <c:valAx>
        <c:axId val="430455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45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496.92</c:v>
                </c:pt>
                <c:pt idx="1">
                  <c:v>590.07000000000005</c:v>
                </c:pt>
                <c:pt idx="2">
                  <c:v>563.38</c:v>
                </c:pt>
                <c:pt idx="3">
                  <c:v>530.35</c:v>
                </c:pt>
                <c:pt idx="4">
                  <c:v>543.11</c:v>
                </c:pt>
              </c:numCache>
            </c:numRef>
          </c:val>
          <c:extLst xmlns:c16r2="http://schemas.microsoft.com/office/drawing/2015/06/chart">
            <c:ext xmlns:c16="http://schemas.microsoft.com/office/drawing/2014/chart" uri="{C3380CC4-5D6E-409C-BE32-E72D297353CC}">
              <c16:uniqueId val="{00000000-E7C5-4666-B7D9-EE70DED458E4}"/>
            </c:ext>
          </c:extLst>
        </c:ser>
        <c:dLbls>
          <c:showLegendKey val="0"/>
          <c:showVal val="0"/>
          <c:showCatName val="0"/>
          <c:showSerName val="0"/>
          <c:showPercent val="0"/>
          <c:showBubbleSize val="0"/>
        </c:dLbls>
        <c:gapWidth val="150"/>
        <c:axId val="248246824"/>
        <c:axId val="24824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349.08</c:v>
                </c:pt>
                <c:pt idx="1">
                  <c:v>382.09</c:v>
                </c:pt>
                <c:pt idx="2">
                  <c:v>392.03</c:v>
                </c:pt>
                <c:pt idx="3">
                  <c:v>376.4</c:v>
                </c:pt>
                <c:pt idx="4">
                  <c:v>383.92</c:v>
                </c:pt>
              </c:numCache>
            </c:numRef>
          </c:val>
          <c:smooth val="0"/>
          <c:extLst xmlns:c16r2="http://schemas.microsoft.com/office/drawing/2015/06/chart">
            <c:ext xmlns:c16="http://schemas.microsoft.com/office/drawing/2014/chart" uri="{C3380CC4-5D6E-409C-BE32-E72D297353CC}">
              <c16:uniqueId val="{00000001-E7C5-4666-B7D9-EE70DED458E4}"/>
            </c:ext>
          </c:extLst>
        </c:ser>
        <c:dLbls>
          <c:showLegendKey val="0"/>
          <c:showVal val="0"/>
          <c:showCatName val="0"/>
          <c:showSerName val="0"/>
          <c:showPercent val="0"/>
          <c:showBubbleSize val="0"/>
        </c:dLbls>
        <c:marker val="1"/>
        <c:smooth val="0"/>
        <c:axId val="248246824"/>
        <c:axId val="248247216"/>
      </c:lineChart>
      <c:dateAx>
        <c:axId val="248246824"/>
        <c:scaling>
          <c:orientation val="minMax"/>
        </c:scaling>
        <c:delete val="1"/>
        <c:axPos val="b"/>
        <c:numFmt formatCode="ge" sourceLinked="1"/>
        <c:majorTickMark val="none"/>
        <c:minorTickMark val="none"/>
        <c:tickLblPos val="none"/>
        <c:crossAx val="248247216"/>
        <c:crosses val="autoZero"/>
        <c:auto val="1"/>
        <c:lblOffset val="100"/>
        <c:baseTimeUnit val="years"/>
      </c:dateAx>
      <c:valAx>
        <c:axId val="24824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246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13" zoomScale="85" zoomScaleNormal="85"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4" t="str">
        <f>データ!H6</f>
        <v>宮城県　塩竈市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66">
        <f>データ!S6</f>
        <v>54873</v>
      </c>
      <c r="AM8" s="66"/>
      <c r="AN8" s="66"/>
      <c r="AO8" s="66"/>
      <c r="AP8" s="66"/>
      <c r="AQ8" s="66"/>
      <c r="AR8" s="66"/>
      <c r="AS8" s="66"/>
      <c r="AT8" s="65">
        <f>データ!T6</f>
        <v>17.37</v>
      </c>
      <c r="AU8" s="65"/>
      <c r="AV8" s="65"/>
      <c r="AW8" s="65"/>
      <c r="AX8" s="65"/>
      <c r="AY8" s="65"/>
      <c r="AZ8" s="65"/>
      <c r="BA8" s="65"/>
      <c r="BB8" s="65">
        <f>データ!U6</f>
        <v>3159.07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c r="A10" s="2"/>
      <c r="B10" s="65" t="str">
        <f>データ!N6</f>
        <v>-</v>
      </c>
      <c r="C10" s="65"/>
      <c r="D10" s="65"/>
      <c r="E10" s="65"/>
      <c r="F10" s="65"/>
      <c r="G10" s="65"/>
      <c r="H10" s="65"/>
      <c r="I10" s="65" t="str">
        <f>データ!O6</f>
        <v>該当数値なし</v>
      </c>
      <c r="J10" s="65"/>
      <c r="K10" s="65"/>
      <c r="L10" s="65"/>
      <c r="M10" s="65"/>
      <c r="N10" s="65"/>
      <c r="O10" s="65"/>
      <c r="P10" s="65">
        <f>データ!P6</f>
        <v>0.3</v>
      </c>
      <c r="Q10" s="65"/>
      <c r="R10" s="65"/>
      <c r="S10" s="65"/>
      <c r="T10" s="65"/>
      <c r="U10" s="65"/>
      <c r="V10" s="65"/>
      <c r="W10" s="65">
        <f>データ!Q6</f>
        <v>12.65</v>
      </c>
      <c r="X10" s="65"/>
      <c r="Y10" s="65"/>
      <c r="Z10" s="65"/>
      <c r="AA10" s="65"/>
      <c r="AB10" s="65"/>
      <c r="AC10" s="65"/>
      <c r="AD10" s="66">
        <f>データ!R6</f>
        <v>3240</v>
      </c>
      <c r="AE10" s="66"/>
      <c r="AF10" s="66"/>
      <c r="AG10" s="66"/>
      <c r="AH10" s="66"/>
      <c r="AI10" s="66"/>
      <c r="AJ10" s="66"/>
      <c r="AK10" s="2"/>
      <c r="AL10" s="66">
        <f>データ!V6</f>
        <v>162</v>
      </c>
      <c r="AM10" s="66"/>
      <c r="AN10" s="66"/>
      <c r="AO10" s="66"/>
      <c r="AP10" s="66"/>
      <c r="AQ10" s="66"/>
      <c r="AR10" s="66"/>
      <c r="AS10" s="66"/>
      <c r="AT10" s="65">
        <f>データ!W6</f>
        <v>0.12</v>
      </c>
      <c r="AU10" s="65"/>
      <c r="AV10" s="65"/>
      <c r="AW10" s="65"/>
      <c r="AX10" s="65"/>
      <c r="AY10" s="65"/>
      <c r="AZ10" s="65"/>
      <c r="BA10" s="65"/>
      <c r="BB10" s="65">
        <f>データ!X6</f>
        <v>1350</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55</v>
      </c>
      <c r="N86" s="25" t="s">
        <v>56</v>
      </c>
      <c r="O86" s="25" t="str">
        <f>データ!EO6</f>
        <v>【0.01】</v>
      </c>
    </row>
  </sheetData>
  <sheetProtection algorithmName="SHA-512" hashValue="3EU2ezeSg+z7YVyZRO0oF8vOcc/QCm4RmgDr+kssJhRT+xUF7jFdw5y65e1jyt9vhkDBaAxoC+UtQE201MQ2hw==" saltValue="sGxlCXaf1dCzpvqA2gcSc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BD1" workbookViewId="0">
      <selection activeCell="BH8" sqref="BH8"/>
    </sheetView>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c r="A6" s="27" t="s">
        <v>108</v>
      </c>
      <c r="B6" s="32">
        <f>B7</f>
        <v>2017</v>
      </c>
      <c r="C6" s="32">
        <f t="shared" ref="C6:X6" si="3">C7</f>
        <v>42030</v>
      </c>
      <c r="D6" s="32">
        <f t="shared" si="3"/>
        <v>47</v>
      </c>
      <c r="E6" s="32">
        <f t="shared" si="3"/>
        <v>17</v>
      </c>
      <c r="F6" s="32">
        <f t="shared" si="3"/>
        <v>6</v>
      </c>
      <c r="G6" s="32">
        <f t="shared" si="3"/>
        <v>0</v>
      </c>
      <c r="H6" s="32" t="str">
        <f t="shared" si="3"/>
        <v>宮城県　塩竈市</v>
      </c>
      <c r="I6" s="32" t="str">
        <f t="shared" si="3"/>
        <v>法非適用</v>
      </c>
      <c r="J6" s="32" t="str">
        <f t="shared" si="3"/>
        <v>下水道事業</v>
      </c>
      <c r="K6" s="32" t="str">
        <f t="shared" si="3"/>
        <v>漁業集落排水</v>
      </c>
      <c r="L6" s="32" t="str">
        <f t="shared" si="3"/>
        <v>H2</v>
      </c>
      <c r="M6" s="32" t="str">
        <f t="shared" si="3"/>
        <v>非設置</v>
      </c>
      <c r="N6" s="33" t="str">
        <f t="shared" si="3"/>
        <v>-</v>
      </c>
      <c r="O6" s="33" t="str">
        <f t="shared" si="3"/>
        <v>該当数値なし</v>
      </c>
      <c r="P6" s="33">
        <f t="shared" si="3"/>
        <v>0.3</v>
      </c>
      <c r="Q6" s="33">
        <f t="shared" si="3"/>
        <v>12.65</v>
      </c>
      <c r="R6" s="33">
        <f t="shared" si="3"/>
        <v>3240</v>
      </c>
      <c r="S6" s="33">
        <f t="shared" si="3"/>
        <v>54873</v>
      </c>
      <c r="T6" s="33">
        <f t="shared" si="3"/>
        <v>17.37</v>
      </c>
      <c r="U6" s="33">
        <f t="shared" si="3"/>
        <v>3159.07</v>
      </c>
      <c r="V6" s="33">
        <f t="shared" si="3"/>
        <v>162</v>
      </c>
      <c r="W6" s="33">
        <f t="shared" si="3"/>
        <v>0.12</v>
      </c>
      <c r="X6" s="33">
        <f t="shared" si="3"/>
        <v>1350</v>
      </c>
      <c r="Y6" s="34">
        <f>IF(Y7="",NA(),Y7)</f>
        <v>97.95</v>
      </c>
      <c r="Z6" s="34">
        <f t="shared" ref="Z6:AH6" si="4">IF(Z7="",NA(),Z7)</f>
        <v>89.49</v>
      </c>
      <c r="AA6" s="34">
        <f t="shared" si="4"/>
        <v>99.62</v>
      </c>
      <c r="AB6" s="34">
        <f t="shared" si="4"/>
        <v>99.91</v>
      </c>
      <c r="AC6" s="34">
        <f t="shared" si="4"/>
        <v>100</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9081.18</v>
      </c>
      <c r="BG6" s="34">
        <f t="shared" ref="BG6:BO6" si="7">IF(BG7="",NA(),BG7)</f>
        <v>7983.29</v>
      </c>
      <c r="BH6" s="33">
        <f t="shared" si="7"/>
        <v>6626.15</v>
      </c>
      <c r="BI6" s="34">
        <f t="shared" si="7"/>
        <v>4929.3999999999996</v>
      </c>
      <c r="BJ6" s="33">
        <f t="shared" si="7"/>
        <v>0</v>
      </c>
      <c r="BK6" s="34">
        <f t="shared" si="7"/>
        <v>817.63</v>
      </c>
      <c r="BL6" s="34">
        <f t="shared" si="7"/>
        <v>830.5</v>
      </c>
      <c r="BM6" s="34">
        <f t="shared" si="7"/>
        <v>1029.24</v>
      </c>
      <c r="BN6" s="34">
        <f t="shared" si="7"/>
        <v>1063.93</v>
      </c>
      <c r="BO6" s="34">
        <f t="shared" si="7"/>
        <v>1060.8599999999999</v>
      </c>
      <c r="BP6" s="33" t="str">
        <f>IF(BP7="","",IF(BP7="-","【-】","【"&amp;SUBSTITUTE(TEXT(BP7,"#,##0.00"),"-","△")&amp;"】"))</f>
        <v>【920.42】</v>
      </c>
      <c r="BQ6" s="34">
        <f>IF(BQ7="",NA(),BQ7)</f>
        <v>36.270000000000003</v>
      </c>
      <c r="BR6" s="34">
        <f t="shared" ref="BR6:BZ6" si="8">IF(BR7="",NA(),BR7)</f>
        <v>30.98</v>
      </c>
      <c r="BS6" s="34">
        <f t="shared" si="8"/>
        <v>32.840000000000003</v>
      </c>
      <c r="BT6" s="34">
        <f t="shared" si="8"/>
        <v>36.270000000000003</v>
      </c>
      <c r="BU6" s="34">
        <f t="shared" si="8"/>
        <v>35.47</v>
      </c>
      <c r="BV6" s="34">
        <f t="shared" si="8"/>
        <v>46.31</v>
      </c>
      <c r="BW6" s="34">
        <f t="shared" si="8"/>
        <v>43.66</v>
      </c>
      <c r="BX6" s="34">
        <f t="shared" si="8"/>
        <v>43.13</v>
      </c>
      <c r="BY6" s="34">
        <f t="shared" si="8"/>
        <v>46.26</v>
      </c>
      <c r="BZ6" s="34">
        <f t="shared" si="8"/>
        <v>45.81</v>
      </c>
      <c r="CA6" s="33" t="str">
        <f>IF(CA7="","",IF(CA7="-","【-】","【"&amp;SUBSTITUTE(TEXT(CA7,"#,##0.00"),"-","△")&amp;"】"))</f>
        <v>【47.34】</v>
      </c>
      <c r="CB6" s="34">
        <f>IF(CB7="",NA(),CB7)</f>
        <v>496.92</v>
      </c>
      <c r="CC6" s="34">
        <f t="shared" ref="CC6:CK6" si="9">IF(CC7="",NA(),CC7)</f>
        <v>590.07000000000005</v>
      </c>
      <c r="CD6" s="34">
        <f t="shared" si="9"/>
        <v>563.38</v>
      </c>
      <c r="CE6" s="34">
        <f t="shared" si="9"/>
        <v>530.35</v>
      </c>
      <c r="CF6" s="34">
        <f t="shared" si="9"/>
        <v>543.11</v>
      </c>
      <c r="CG6" s="34">
        <f t="shared" si="9"/>
        <v>349.08</v>
      </c>
      <c r="CH6" s="34">
        <f t="shared" si="9"/>
        <v>382.09</v>
      </c>
      <c r="CI6" s="34">
        <f t="shared" si="9"/>
        <v>392.03</v>
      </c>
      <c r="CJ6" s="34">
        <f t="shared" si="9"/>
        <v>376.4</v>
      </c>
      <c r="CK6" s="34">
        <f t="shared" si="9"/>
        <v>383.92</v>
      </c>
      <c r="CL6" s="33" t="str">
        <f>IF(CL7="","",IF(CL7="-","【-】","【"&amp;SUBSTITUTE(TEXT(CL7,"#,##0.00"),"-","△")&amp;"】"))</f>
        <v>【360.30】</v>
      </c>
      <c r="CM6" s="33">
        <f>IF(CM7="",NA(),CM7)</f>
        <v>0</v>
      </c>
      <c r="CN6" s="33">
        <f t="shared" ref="CN6:CV6" si="10">IF(CN7="",NA(),CN7)</f>
        <v>0</v>
      </c>
      <c r="CO6" s="33">
        <f t="shared" si="10"/>
        <v>0</v>
      </c>
      <c r="CP6" s="34">
        <f t="shared" si="10"/>
        <v>100</v>
      </c>
      <c r="CQ6" s="34">
        <f t="shared" si="10"/>
        <v>100</v>
      </c>
      <c r="CR6" s="34">
        <f t="shared" si="10"/>
        <v>39.42</v>
      </c>
      <c r="CS6" s="34">
        <f t="shared" si="10"/>
        <v>39.68</v>
      </c>
      <c r="CT6" s="34">
        <f t="shared" si="10"/>
        <v>35.64</v>
      </c>
      <c r="CU6" s="34">
        <f t="shared" si="10"/>
        <v>33.729999999999997</v>
      </c>
      <c r="CV6" s="34">
        <f t="shared" si="10"/>
        <v>33.21</v>
      </c>
      <c r="CW6" s="33" t="str">
        <f>IF(CW7="","",IF(CW7="-","【-】","【"&amp;SUBSTITUTE(TEXT(CW7,"#,##0.00"),"-","△")&amp;"】"))</f>
        <v>【34.06】</v>
      </c>
      <c r="CX6" s="34">
        <f>IF(CX7="",NA(),CX7)</f>
        <v>71.790000000000006</v>
      </c>
      <c r="CY6" s="34">
        <f t="shared" ref="CY6:DG6" si="11">IF(CY7="",NA(),CY7)</f>
        <v>81.680000000000007</v>
      </c>
      <c r="CZ6" s="34">
        <f t="shared" si="11"/>
        <v>90.8</v>
      </c>
      <c r="DA6" s="34">
        <f t="shared" si="11"/>
        <v>99.39</v>
      </c>
      <c r="DB6" s="34">
        <f t="shared" si="11"/>
        <v>99.38</v>
      </c>
      <c r="DC6" s="34">
        <f t="shared" si="11"/>
        <v>82.97</v>
      </c>
      <c r="DD6" s="34">
        <f t="shared" si="11"/>
        <v>83.95</v>
      </c>
      <c r="DE6" s="34">
        <f t="shared" si="11"/>
        <v>82.92</v>
      </c>
      <c r="DF6" s="34">
        <f t="shared" si="11"/>
        <v>79.989999999999995</v>
      </c>
      <c r="DG6" s="34">
        <f t="shared" si="11"/>
        <v>79.98</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0.14000000000000001</v>
      </c>
      <c r="EK6" s="34">
        <f t="shared" si="14"/>
        <v>0.05</v>
      </c>
      <c r="EL6" s="34">
        <f t="shared" si="14"/>
        <v>0.18</v>
      </c>
      <c r="EM6" s="34">
        <f t="shared" si="14"/>
        <v>0.01</v>
      </c>
      <c r="EN6" s="34">
        <f t="shared" si="14"/>
        <v>0.09</v>
      </c>
      <c r="EO6" s="33" t="str">
        <f>IF(EO7="","",IF(EO7="-","【-】","【"&amp;SUBSTITUTE(TEXT(EO7,"#,##0.00"),"-","△")&amp;"】"))</f>
        <v>【0.01】</v>
      </c>
    </row>
    <row r="7" spans="1:145" s="35" customFormat="1">
      <c r="A7" s="27"/>
      <c r="B7" s="36">
        <v>2017</v>
      </c>
      <c r="C7" s="36">
        <v>42030</v>
      </c>
      <c r="D7" s="36">
        <v>47</v>
      </c>
      <c r="E7" s="36">
        <v>17</v>
      </c>
      <c r="F7" s="36">
        <v>6</v>
      </c>
      <c r="G7" s="36">
        <v>0</v>
      </c>
      <c r="H7" s="36" t="s">
        <v>109</v>
      </c>
      <c r="I7" s="36" t="s">
        <v>110</v>
      </c>
      <c r="J7" s="36" t="s">
        <v>111</v>
      </c>
      <c r="K7" s="36" t="s">
        <v>112</v>
      </c>
      <c r="L7" s="36" t="s">
        <v>113</v>
      </c>
      <c r="M7" s="36" t="s">
        <v>114</v>
      </c>
      <c r="N7" s="37" t="s">
        <v>115</v>
      </c>
      <c r="O7" s="37" t="s">
        <v>116</v>
      </c>
      <c r="P7" s="37">
        <v>0.3</v>
      </c>
      <c r="Q7" s="37">
        <v>12.65</v>
      </c>
      <c r="R7" s="37">
        <v>3240</v>
      </c>
      <c r="S7" s="37">
        <v>54873</v>
      </c>
      <c r="T7" s="37">
        <v>17.37</v>
      </c>
      <c r="U7" s="37">
        <v>3159.07</v>
      </c>
      <c r="V7" s="37">
        <v>162</v>
      </c>
      <c r="W7" s="37">
        <v>0.12</v>
      </c>
      <c r="X7" s="37">
        <v>1350</v>
      </c>
      <c r="Y7" s="37">
        <v>97.95</v>
      </c>
      <c r="Z7" s="37">
        <v>89.49</v>
      </c>
      <c r="AA7" s="37">
        <v>99.62</v>
      </c>
      <c r="AB7" s="37">
        <v>99.91</v>
      </c>
      <c r="AC7" s="37">
        <v>100</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9081.18</v>
      </c>
      <c r="BG7" s="37">
        <v>7983.29</v>
      </c>
      <c r="BH7" s="37">
        <v>6626.15</v>
      </c>
      <c r="BI7" s="37">
        <v>4929.3999999999996</v>
      </c>
      <c r="BJ7" s="37">
        <v>0</v>
      </c>
      <c r="BK7" s="37">
        <v>817.63</v>
      </c>
      <c r="BL7" s="37">
        <v>830.5</v>
      </c>
      <c r="BM7" s="37">
        <v>1029.24</v>
      </c>
      <c r="BN7" s="37">
        <v>1063.93</v>
      </c>
      <c r="BO7" s="37">
        <v>1060.8599999999999</v>
      </c>
      <c r="BP7" s="37">
        <v>920.42</v>
      </c>
      <c r="BQ7" s="37">
        <v>36.270000000000003</v>
      </c>
      <c r="BR7" s="37">
        <v>30.98</v>
      </c>
      <c r="BS7" s="37">
        <v>32.840000000000003</v>
      </c>
      <c r="BT7" s="37">
        <v>36.270000000000003</v>
      </c>
      <c r="BU7" s="37">
        <v>35.47</v>
      </c>
      <c r="BV7" s="37">
        <v>46.31</v>
      </c>
      <c r="BW7" s="37">
        <v>43.66</v>
      </c>
      <c r="BX7" s="37">
        <v>43.13</v>
      </c>
      <c r="BY7" s="37">
        <v>46.26</v>
      </c>
      <c r="BZ7" s="37">
        <v>45.81</v>
      </c>
      <c r="CA7" s="37">
        <v>47.34</v>
      </c>
      <c r="CB7" s="37">
        <v>496.92</v>
      </c>
      <c r="CC7" s="37">
        <v>590.07000000000005</v>
      </c>
      <c r="CD7" s="37">
        <v>563.38</v>
      </c>
      <c r="CE7" s="37">
        <v>530.35</v>
      </c>
      <c r="CF7" s="37">
        <v>543.11</v>
      </c>
      <c r="CG7" s="37">
        <v>349.08</v>
      </c>
      <c r="CH7" s="37">
        <v>382.09</v>
      </c>
      <c r="CI7" s="37">
        <v>392.03</v>
      </c>
      <c r="CJ7" s="37">
        <v>376.4</v>
      </c>
      <c r="CK7" s="37">
        <v>383.92</v>
      </c>
      <c r="CL7" s="37">
        <v>360.3</v>
      </c>
      <c r="CM7" s="37">
        <v>0</v>
      </c>
      <c r="CN7" s="37">
        <v>0</v>
      </c>
      <c r="CO7" s="37">
        <v>0</v>
      </c>
      <c r="CP7" s="37">
        <v>100</v>
      </c>
      <c r="CQ7" s="37">
        <v>100</v>
      </c>
      <c r="CR7" s="37">
        <v>39.42</v>
      </c>
      <c r="CS7" s="37">
        <v>39.68</v>
      </c>
      <c r="CT7" s="37">
        <v>35.64</v>
      </c>
      <c r="CU7" s="37">
        <v>33.729999999999997</v>
      </c>
      <c r="CV7" s="37">
        <v>33.21</v>
      </c>
      <c r="CW7" s="37">
        <v>34.06</v>
      </c>
      <c r="CX7" s="37">
        <v>71.790000000000006</v>
      </c>
      <c r="CY7" s="37">
        <v>81.680000000000007</v>
      </c>
      <c r="CZ7" s="37">
        <v>90.8</v>
      </c>
      <c r="DA7" s="37">
        <v>99.39</v>
      </c>
      <c r="DB7" s="37">
        <v>99.38</v>
      </c>
      <c r="DC7" s="37">
        <v>82.97</v>
      </c>
      <c r="DD7" s="37">
        <v>83.95</v>
      </c>
      <c r="DE7" s="37">
        <v>82.92</v>
      </c>
      <c r="DF7" s="37">
        <v>79.989999999999995</v>
      </c>
      <c r="DG7" s="37">
        <v>79.98</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0.14000000000000001</v>
      </c>
      <c r="EK7" s="37">
        <v>0.05</v>
      </c>
      <c r="EL7" s="37">
        <v>0.18</v>
      </c>
      <c r="EM7" s="37">
        <v>0.01</v>
      </c>
      <c r="EN7" s="37">
        <v>0.09</v>
      </c>
      <c r="EO7" s="37">
        <v>0.01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阿部　正臣</cp:lastModifiedBy>
  <dcterms:created xsi:type="dcterms:W3CDTF">2018-12-03T09:32:46Z</dcterms:created>
  <dcterms:modified xsi:type="dcterms:W3CDTF">2019-02-19T00:16:31Z</dcterms:modified>
  <cp:category/>
</cp:coreProperties>
</file>