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<sst xmlns="http://schemas.openxmlformats.org/spreadsheetml/2006/main" count="240" uniqueCount="125">
  <si>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</si>
  <si>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</si>
  <si>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</si>
  <si>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</si>
  <si>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</si>
  <si>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</si>
  <si>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</si>
  <si>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</si>
  <si>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</si>
  <si>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</si>
  <si>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</si>
  <si>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</si>
  <si>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</si>
  <si>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</si>
  <si>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</si>
  <si>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</si>
  <si>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</si>
  <si>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</si>
  <si>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</si>
  <si>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</si>
  <si>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</si>
  <si>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</si>
  <si>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</si>
  <si>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</si>
  <si>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</si>
  <si>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</si>
  <si>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</si>
  <si>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</si>
  <si>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</si>
  <si>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</si>
  <si>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</si>
  <si>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</si>
  <si>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</si>
  <si>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</si>
  <si>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</si>
  <si>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</si>
  <si>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</si>
  <si>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</si>
  <si>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</si>
  <si>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</si>
  <si>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</si>
  <si>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</si>
  <si>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</si>
  <si>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</si>
  <si>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</si>
  <si>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</si>
  <si>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</si>
  <si>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</si>
  <si>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</si>
  <si>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</si>
  <si>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</si>
  <si>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</si>
  <si>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</si>
  <si>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</si>
  <si>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</si>
  <si>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</si>
  <si>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</si>
  <si>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</si>
  <si>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</si>
  <si>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</si>
  <si>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</si>
  <si>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</si>
  <si>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</si>
  <si>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</si>
  <si>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</si>
  <si>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</si>
  <si>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</si>
  <si>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</si>
  <si>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</si>
  <si>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</si>
  <si>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</si>
  <si>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</si>
  <si>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</si>
  <si>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</si>
  <si>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</si>
  <si>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</si>
  <si>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</si>
  <si>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</si>
  <si>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</si>
  <si>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</si>
  <si>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</si>
  <si>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</si>
  <si>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</si>
  <si>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</si>
  <si>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</si>
  <si>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</si>
  <si>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</si>
  <si>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</si>
  <si>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</si>
  <si>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</si>
  <si>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</si>
  <si>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</si>
  <si>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</si>
  <si>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</si>
  <si>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</si>
  <si>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</si>
  <si>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</si>
  <si>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</si>
  <si>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</si>
  <si>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</si>
  <si>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</si>
  <si>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</si>
  <si>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</si>
  <si>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</si>
  <si>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</si>
  <si>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</si>
  <si>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</si>
  <si>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</si>
  <si>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</si>
  <si>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気仙沼市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</si>
  <si>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</si>
  <si>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</si>
  <si>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</si>
  <si>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</si>
  <si>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</si>
  <si>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</si>
  <si>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</si>
  <si>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</si>
  <si>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</si>
  <si>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</si>
  <si>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</si>
  <si>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東日本大震災で被災した処理施設については，平成２５年度に復旧工事が完了している。
　現在のところ，施設，管渠とも老朽化による早急な更新は計画していないが，施設機能を発揮できるようにストックマネジメントの導入等を検討する必要がある。</t>
    <rPh sb="1" eb="2">
      <t>ヒガシ</t>
    </rPh>
    <rPh sb="2" eb="4">
      <t>ニホン</t>
    </rPh>
    <rPh sb="4" eb="7">
      <t>ダイシンサイ</t>
    </rPh>
    <rPh sb="8" eb="10">
      <t>ヒサイ</t>
    </rPh>
    <rPh sb="12" eb="14">
      <t>ショリ</t>
    </rPh>
    <rPh sb="14" eb="16">
      <t>シセツ</t>
    </rPh>
    <rPh sb="22" eb="24">
      <t>ヘイセイ</t>
    </rPh>
    <rPh sb="26" eb="27">
      <t>ネン</t>
    </rPh>
    <rPh sb="27" eb="28">
      <t>ド</t>
    </rPh>
    <rPh sb="29" eb="31">
      <t>フッキュウ</t>
    </rPh>
    <rPh sb="31" eb="33">
      <t>コウジ</t>
    </rPh>
    <rPh sb="34" eb="36">
      <t>カンリョウ</t>
    </rPh>
    <rPh sb="43" eb="45">
      <t>ゲンザイ</t>
    </rPh>
    <rPh sb="50" eb="52">
      <t>シセツ</t>
    </rPh>
    <rPh sb="53" eb="55">
      <t>カンキョ</t>
    </rPh>
    <rPh sb="57" eb="60">
      <t>ロウキュウカ</t>
    </rPh>
    <rPh sb="63" eb="65">
      <t>ソウキュウ</t>
    </rPh>
    <rPh sb="66" eb="68">
      <t>コウシン</t>
    </rPh>
    <rPh sb="69" eb="71">
      <t>ケイカク</t>
    </rPh>
    <rPh sb="78" eb="80">
      <t>シセツ</t>
    </rPh>
    <rPh sb="102" eb="104">
      <t>ドウニュウ</t>
    </rPh>
    <rPh sb="104" eb="105">
      <t>トウ</t>
    </rPh>
    <rPh sb="106" eb="108">
      <t>ケントウ</t>
    </rPh>
    <rPh sb="110" eb="112">
      <t>ヒツヨウ</t>
    </rPh>
    <phoneticPr fontId="4"/>
  </si>
  <si>
    <t>　今後の接続世帯数の見込みや，仮設住宅居住者が区域外に再建した場合において，使用料収入の増加は見込めない状況である。下水道使用料の見直し等を行い，経営改善に努める必要がある。
　</t>
    <rPh sb="4" eb="6">
      <t>セツゾク</t>
    </rPh>
    <rPh sb="6" eb="9">
      <t>セタイスウ</t>
    </rPh>
    <rPh sb="19" eb="21">
      <t>キョジュウ</t>
    </rPh>
    <rPh sb="23" eb="26">
      <t>クイキガイ</t>
    </rPh>
    <rPh sb="27" eb="29">
      <t>サイケン</t>
    </rPh>
    <rPh sb="38" eb="41">
      <t>シヨウリョウ</t>
    </rPh>
    <rPh sb="52" eb="54">
      <t>ジョウキョウ</t>
    </rPh>
    <rPh sb="58" eb="61">
      <t>ゲスイドウ</t>
    </rPh>
    <rPh sb="68" eb="69">
      <t>トウ</t>
    </rPh>
    <phoneticPr fontId="7"/>
  </si>
  <si>
    <t>非設置</t>
    <rPh sb="0" eb="1">
      <t>ヒ</t>
    </rPh>
    <rPh sb="1" eb="3">
      <t>セッチ</t>
    </rPh>
    <phoneticPr fontId="4"/>
  </si>
  <si>
    <r>
      <rPr>
        <sz val="11"/>
        <rFont val="ＭＳ ゴシック"/>
        <family val="3"/>
        <charset val="128"/>
      </rPr>
      <t xml:space="preserve">  ①収益的収支比率は, 平成25年度から横ばいであったが人口が減少してきており，使用料収入の減少等により，比率が低くなっている。　</t>
    </r>
    <r>
      <rPr>
        <sz val="11"/>
        <color theme="1"/>
        <rFont val="ＭＳ ゴシック"/>
        <family val="3"/>
        <charset val="128"/>
      </rPr>
      <t>　　　　　　　　　　　　　　　　
　⑤経費回収率は，人口の減少等により使用料収入は減少したが，汚水処理費も減少したことにより，高くなってきている。　　　　
　⑦施設利用率については，人口の減少により処理水量が減少しているため，類似団体よりも低くなっている。
　⑧水洗化率については，処理区域内人口の減少よりも，接続人口の減少が少なかったため，比率が若干増加した。    　
　漁業集落区域において，東日本大震災による被災世帯は少ないが，現在区域内にいる仮設住宅居住者が区域外に退去した場合，使用料収入の増加は見込めないため，下水道使用料の見直しを行い，経営改善に努める必要がある。</t>
    </r>
    <r>
      <rPr>
        <sz val="11"/>
        <color rgb="FFFF0000"/>
        <rFont val="ＭＳ ゴシック"/>
        <family val="3"/>
        <charset val="128"/>
      </rPr>
      <t xml:space="preserve">
 　</t>
    </r>
    <rPh sb="92" eb="94">
      <t>ジンコウ</t>
    </rPh>
    <rPh sb="95" eb="97">
      <t>ゲンショウ</t>
    </rPh>
    <rPh sb="97" eb="98">
      <t>トウ</t>
    </rPh>
    <rPh sb="104" eb="106">
      <t>シュウニュウ</t>
    </rPh>
    <rPh sb="107" eb="109">
      <t>ゲンショウ</t>
    </rPh>
    <rPh sb="119" eb="121">
      <t>ゲンショウ</t>
    </rPh>
    <rPh sb="221" eb="223">
      <t>セツゾク</t>
    </rPh>
    <rPh sb="223" eb="225">
      <t>ジンコウ</t>
    </rPh>
    <rPh sb="226" eb="228">
      <t>ゲンショウ</t>
    </rPh>
    <rPh sb="229" eb="230">
      <t>スク</t>
    </rPh>
    <rPh sb="237" eb="238">
      <t>ヒ</t>
    </rPh>
    <rPh sb="240" eb="242">
      <t>ジャッカン</t>
    </rPh>
    <rPh sb="242" eb="244">
      <t>ゾウカ</t>
    </rPh>
    <rPh sb="284" eb="286">
      <t>ゲンザイ</t>
    </rPh>
    <rPh sb="286" eb="289">
      <t>クイキナイ</t>
    </rPh>
    <rPh sb="296" eb="298">
      <t>キョジュウ</t>
    </rPh>
    <rPh sb="300" eb="303">
      <t>クイキガイ</t>
    </rPh>
    <rPh sb="311" eb="314">
      <t>シヨウリョウ</t>
    </rPh>
    <rPh sb="328" eb="331">
      <t>ゲスイドウ</t>
    </rPh>
    <rPh sb="331" eb="334">
      <t>シヨウリョウ</t>
    </rPh>
    <rPh sb="335" eb="337">
      <t>ミナオ</t>
    </rPh>
    <rPh sb="339" eb="340">
      <t>オコナ</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</si>
</sst>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608576"/>
        <c:axId val="11378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113608576"/>
        <c:axId val="113783168"/>
      </c:lineChart>
      <c:dateAx>
        <c:axId val="113608576"/>
        <c:scaling>
          <c:orientation val="minMax"/>
        </c:scaling>
        <c:delete val="1"/>
        <c:axPos val="b"/>
        <c:numFmt formatCode="ge" sourceLinked="1"/>
        <c:majorTickMark val="none"/>
        <c:minorTickMark val="none"/>
        <c:tickLblPos val="none"/>
        <c:crossAx val="113783168"/>
        <c:crosses val="autoZero"/>
        <c:auto val="1"/>
        <c:lblOffset val="100"/>
        <c:baseTimeUnit val="years"/>
      </c:dateAx>
      <c:valAx>
        <c:axId val="11378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19.329999999999998</c:v>
                </c:pt>
                <c:pt idx="1">
                  <c:v>23.33</c:v>
                </c:pt>
                <c:pt idx="2">
                  <c:v>23.5</c:v>
                </c:pt>
                <c:pt idx="3">
                  <c:v>23.5</c:v>
                </c:pt>
                <c:pt idx="4">
                  <c:v>22.33</c:v>
                </c:pt>
              </c:numCache>
            </c:numRef>
          </c:val>
        </c:ser>
        <c:dLbls>
          <c:showLegendKey val="0"/>
          <c:showVal val="0"/>
          <c:showCatName val="0"/>
          <c:showSerName val="0"/>
          <c:showPercent val="0"/>
          <c:showBubbleSize val="0"/>
        </c:dLbls>
        <c:gapWidth val="150"/>
        <c:axId val="107043072"/>
        <c:axId val="10704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107043072"/>
        <c:axId val="107049344"/>
      </c:lineChart>
      <c:dateAx>
        <c:axId val="107043072"/>
        <c:scaling>
          <c:orientation val="minMax"/>
        </c:scaling>
        <c:delete val="1"/>
        <c:axPos val="b"/>
        <c:numFmt formatCode="ge" sourceLinked="1"/>
        <c:majorTickMark val="none"/>
        <c:minorTickMark val="none"/>
        <c:tickLblPos val="none"/>
        <c:crossAx val="107049344"/>
        <c:crosses val="autoZero"/>
        <c:auto val="1"/>
        <c:lblOffset val="100"/>
        <c:baseTimeUnit val="years"/>
      </c:dateAx>
      <c:valAx>
        <c:axId val="1070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78.2</c:v>
                </c:pt>
                <c:pt idx="1">
                  <c:v>78.59</c:v>
                </c:pt>
                <c:pt idx="2">
                  <c:v>77.099999999999994</c:v>
                </c:pt>
                <c:pt idx="3">
                  <c:v>79.239999999999995</c:v>
                </c:pt>
                <c:pt idx="4">
                  <c:v>80.52</c:v>
                </c:pt>
              </c:numCache>
            </c:numRef>
          </c:val>
        </c:ser>
        <c:dLbls>
          <c:showLegendKey val="0"/>
          <c:showVal val="0"/>
          <c:showCatName val="0"/>
          <c:showSerName val="0"/>
          <c:showPercent val="0"/>
          <c:showBubbleSize val="0"/>
        </c:dLbls>
        <c:gapWidth val="150"/>
        <c:axId val="107075456"/>
        <c:axId val="1070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107075456"/>
        <c:axId val="107081728"/>
      </c:lineChart>
      <c:dateAx>
        <c:axId val="107075456"/>
        <c:scaling>
          <c:orientation val="minMax"/>
        </c:scaling>
        <c:delete val="1"/>
        <c:axPos val="b"/>
        <c:numFmt formatCode="ge" sourceLinked="1"/>
        <c:majorTickMark val="none"/>
        <c:minorTickMark val="none"/>
        <c:tickLblPos val="none"/>
        <c:crossAx val="107081728"/>
        <c:crosses val="autoZero"/>
        <c:auto val="1"/>
        <c:lblOffset val="100"/>
        <c:baseTimeUnit val="years"/>
      </c:dateAx>
      <c:valAx>
        <c:axId val="1070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75.81</c:v>
                </c:pt>
                <c:pt idx="1">
                  <c:v>98.08</c:v>
                </c:pt>
                <c:pt idx="2">
                  <c:v>100.62</c:v>
                </c:pt>
                <c:pt idx="3">
                  <c:v>102.56</c:v>
                </c:pt>
                <c:pt idx="4">
                  <c:v>98.92</c:v>
                </c:pt>
              </c:numCache>
            </c:numRef>
          </c:val>
        </c:ser>
        <c:dLbls>
          <c:showLegendKey val="0"/>
          <c:showVal val="0"/>
          <c:showCatName val="0"/>
          <c:showSerName val="0"/>
          <c:showPercent val="0"/>
          <c:showBubbleSize val="0"/>
        </c:dLbls>
        <c:gapWidth val="150"/>
        <c:axId val="114690304"/>
        <c:axId val="115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690304"/>
        <c:axId val="115231360"/>
      </c:lineChart>
      <c:dateAx>
        <c:axId val="114690304"/>
        <c:scaling>
          <c:orientation val="minMax"/>
        </c:scaling>
        <c:delete val="1"/>
        <c:axPos val="b"/>
        <c:numFmt formatCode="ge" sourceLinked="1"/>
        <c:majorTickMark val="none"/>
        <c:minorTickMark val="none"/>
        <c:tickLblPos val="none"/>
        <c:crossAx val="115231360"/>
        <c:crosses val="autoZero"/>
        <c:auto val="1"/>
        <c:lblOffset val="100"/>
        <c:baseTimeUnit val="years"/>
      </c:dateAx>
      <c:valAx>
        <c:axId val="1152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14912"/>
        <c:axId val="1170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14912"/>
        <c:axId val="117017216"/>
      </c:lineChart>
      <c:dateAx>
        <c:axId val="117014912"/>
        <c:scaling>
          <c:orientation val="minMax"/>
        </c:scaling>
        <c:delete val="1"/>
        <c:axPos val="b"/>
        <c:numFmt formatCode="ge" sourceLinked="1"/>
        <c:majorTickMark val="none"/>
        <c:minorTickMark val="none"/>
        <c:tickLblPos val="none"/>
        <c:crossAx val="117017216"/>
        <c:crosses val="autoZero"/>
        <c:auto val="1"/>
        <c:lblOffset val="100"/>
        <c:baseTimeUnit val="years"/>
      </c:dateAx>
      <c:valAx>
        <c:axId val="1170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24864"/>
        <c:axId val="1039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24864"/>
        <c:axId val="103926784"/>
      </c:lineChart>
      <c:dateAx>
        <c:axId val="103924864"/>
        <c:scaling>
          <c:orientation val="minMax"/>
        </c:scaling>
        <c:delete val="1"/>
        <c:axPos val="b"/>
        <c:numFmt formatCode="ge" sourceLinked="1"/>
        <c:majorTickMark val="none"/>
        <c:minorTickMark val="none"/>
        <c:tickLblPos val="none"/>
        <c:crossAx val="103926784"/>
        <c:crosses val="autoZero"/>
        <c:auto val="1"/>
        <c:lblOffset val="100"/>
        <c:baseTimeUnit val="years"/>
      </c:dateAx>
      <c:valAx>
        <c:axId val="1039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092416"/>
        <c:axId val="1040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92416"/>
        <c:axId val="104094336"/>
      </c:lineChart>
      <c:dateAx>
        <c:axId val="104092416"/>
        <c:scaling>
          <c:orientation val="minMax"/>
        </c:scaling>
        <c:delete val="1"/>
        <c:axPos val="b"/>
        <c:numFmt formatCode="ge" sourceLinked="1"/>
        <c:majorTickMark val="none"/>
        <c:minorTickMark val="none"/>
        <c:tickLblPos val="none"/>
        <c:crossAx val="104094336"/>
        <c:crosses val="autoZero"/>
        <c:auto val="1"/>
        <c:lblOffset val="100"/>
        <c:baseTimeUnit val="years"/>
      </c:dateAx>
      <c:valAx>
        <c:axId val="10409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24800"/>
        <c:axId val="10412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24800"/>
        <c:axId val="104126720"/>
      </c:lineChart>
      <c:dateAx>
        <c:axId val="104124800"/>
        <c:scaling>
          <c:orientation val="minMax"/>
        </c:scaling>
        <c:delete val="1"/>
        <c:axPos val="b"/>
        <c:numFmt formatCode="ge" sourceLinked="1"/>
        <c:majorTickMark val="none"/>
        <c:minorTickMark val="none"/>
        <c:tickLblPos val="none"/>
        <c:crossAx val="104126720"/>
        <c:crosses val="autoZero"/>
        <c:auto val="1"/>
        <c:lblOffset val="100"/>
        <c:baseTimeUnit val="years"/>
      </c:dateAx>
      <c:valAx>
        <c:axId val="1041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686.18</c:v>
                </c:pt>
                <c:pt idx="1">
                  <c:v>112.05</c:v>
                </c:pt>
                <c:pt idx="2">
                  <c:v>65.11</c:v>
                </c:pt>
                <c:pt idx="3">
                  <c:v>74.11</c:v>
                </c:pt>
                <c:pt idx="4">
                  <c:v>42.24</c:v>
                </c:pt>
              </c:numCache>
            </c:numRef>
          </c:val>
        </c:ser>
        <c:dLbls>
          <c:showLegendKey val="0"/>
          <c:showVal val="0"/>
          <c:showCatName val="0"/>
          <c:showSerName val="0"/>
          <c:showPercent val="0"/>
          <c:showBubbleSize val="0"/>
        </c:dLbls>
        <c:gapWidth val="150"/>
        <c:axId val="105496576"/>
        <c:axId val="1054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105496576"/>
        <c:axId val="105498496"/>
      </c:lineChart>
      <c:dateAx>
        <c:axId val="105496576"/>
        <c:scaling>
          <c:orientation val="minMax"/>
        </c:scaling>
        <c:delete val="1"/>
        <c:axPos val="b"/>
        <c:numFmt formatCode="ge" sourceLinked="1"/>
        <c:majorTickMark val="none"/>
        <c:minorTickMark val="none"/>
        <c:tickLblPos val="none"/>
        <c:crossAx val="105498496"/>
        <c:crosses val="autoZero"/>
        <c:auto val="1"/>
        <c:lblOffset val="100"/>
        <c:baseTimeUnit val="years"/>
      </c:dateAx>
      <c:valAx>
        <c:axId val="1054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9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30.13</c:v>
                </c:pt>
                <c:pt idx="1">
                  <c:v>74.58</c:v>
                </c:pt>
                <c:pt idx="2">
                  <c:v>73.58</c:v>
                </c:pt>
                <c:pt idx="3">
                  <c:v>77.91</c:v>
                </c:pt>
                <c:pt idx="4">
                  <c:v>80.42</c:v>
                </c:pt>
              </c:numCache>
            </c:numRef>
          </c:val>
        </c:ser>
        <c:dLbls>
          <c:showLegendKey val="0"/>
          <c:showVal val="0"/>
          <c:showCatName val="0"/>
          <c:showSerName val="0"/>
          <c:showPercent val="0"/>
          <c:showBubbleSize val="0"/>
        </c:dLbls>
        <c:gapWidth val="150"/>
        <c:axId val="105516416"/>
        <c:axId val="10553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105516416"/>
        <c:axId val="105534976"/>
      </c:lineChart>
      <c:dateAx>
        <c:axId val="105516416"/>
        <c:scaling>
          <c:orientation val="minMax"/>
        </c:scaling>
        <c:delete val="1"/>
        <c:axPos val="b"/>
        <c:numFmt formatCode="ge" sourceLinked="1"/>
        <c:majorTickMark val="none"/>
        <c:minorTickMark val="none"/>
        <c:tickLblPos val="none"/>
        <c:crossAx val="105534976"/>
        <c:crosses val="autoZero"/>
        <c:auto val="1"/>
        <c:lblOffset val="100"/>
        <c:baseTimeUnit val="years"/>
      </c:dateAx>
      <c:valAx>
        <c:axId val="10553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520.42999999999995</c:v>
                </c:pt>
                <c:pt idx="1">
                  <c:v>211.12</c:v>
                </c:pt>
                <c:pt idx="2">
                  <c:v>219.21</c:v>
                </c:pt>
                <c:pt idx="3">
                  <c:v>207.59</c:v>
                </c:pt>
                <c:pt idx="4">
                  <c:v>200.29</c:v>
                </c:pt>
              </c:numCache>
            </c:numRef>
          </c:val>
        </c:ser>
        <c:dLbls>
          <c:showLegendKey val="0"/>
          <c:showVal val="0"/>
          <c:showCatName val="0"/>
          <c:showSerName val="0"/>
          <c:showPercent val="0"/>
          <c:showBubbleSize val="0"/>
        </c:dLbls>
        <c:gapWidth val="150"/>
        <c:axId val="105560704"/>
        <c:axId val="10556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105560704"/>
        <c:axId val="105566976"/>
      </c:lineChart>
      <c:dateAx>
        <c:axId val="105560704"/>
        <c:scaling>
          <c:orientation val="minMax"/>
        </c:scaling>
        <c:delete val="1"/>
        <c:axPos val="b"/>
        <c:numFmt formatCode="ge" sourceLinked="1"/>
        <c:majorTickMark val="none"/>
        <c:minorTickMark val="none"/>
        <c:tickLblPos val="none"/>
        <c:crossAx val="105566976"/>
        <c:crosses val="autoZero"/>
        <c:auto val="1"/>
        <c:lblOffset val="100"/>
        <c:baseTimeUnit val="years"/>
      </c:dateAx>
      <c:valAx>
        <c:axId val="10556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宮城県　気仙沼市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c r="A8" s="2"/>
      <c r="B8" s="84" t="str">
        <f>データ!I6</f>
        <v>法非適用</v>
      </c>
      <c r="C8" s="84"/>
      <c r="D8" s="84"/>
      <c r="E8" s="84"/>
      <c r="F8" s="84"/>
      <c r="G8" s="84"/>
      <c r="H8" s="84"/>
      <c r="I8" s="84" t="str">
        <f>データ!J6</f>
        <v>下水道事業</v>
      </c>
      <c r="J8" s="84"/>
      <c r="K8" s="84"/>
      <c r="L8" s="84"/>
      <c r="M8" s="84"/>
      <c r="N8" s="84"/>
      <c r="O8" s="84"/>
      <c r="P8" s="84" t="str">
        <f>データ!K6</f>
        <v>漁業集落排水</v>
      </c>
      <c r="Q8" s="84"/>
      <c r="R8" s="84"/>
      <c r="S8" s="84"/>
      <c r="T8" s="84"/>
      <c r="U8" s="84"/>
      <c r="V8" s="84"/>
      <c r="W8" s="84" t="str">
        <f>データ!L6</f>
        <v>H2</v>
      </c>
      <c r="X8" s="84"/>
      <c r="Y8" s="84"/>
      <c r="Z8" s="84"/>
      <c r="AA8" s="84"/>
      <c r="AB8" s="84"/>
      <c r="AC8" s="84"/>
      <c r="AD8" s="85" t="s">
        <v>123</v>
      </c>
      <c r="AE8" s="85"/>
      <c r="AF8" s="85"/>
      <c r="AG8" s="85"/>
      <c r="AH8" s="85"/>
      <c r="AI8" s="85"/>
      <c r="AJ8" s="85"/>
      <c r="AK8" s="4"/>
      <c r="AL8" s="79">
        <f>データ!S6</f>
        <v>65920</v>
      </c>
      <c r="AM8" s="79"/>
      <c r="AN8" s="79"/>
      <c r="AO8" s="79"/>
      <c r="AP8" s="79"/>
      <c r="AQ8" s="79"/>
      <c r="AR8" s="79"/>
      <c r="AS8" s="79"/>
      <c r="AT8" s="78">
        <f>データ!T6</f>
        <v>332.44</v>
      </c>
      <c r="AU8" s="78"/>
      <c r="AV8" s="78"/>
      <c r="AW8" s="78"/>
      <c r="AX8" s="78"/>
      <c r="AY8" s="78"/>
      <c r="AZ8" s="78"/>
      <c r="BA8" s="78"/>
      <c r="BB8" s="78">
        <f>データ!U6</f>
        <v>198.29</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0.82</v>
      </c>
      <c r="Q10" s="78"/>
      <c r="R10" s="78"/>
      <c r="S10" s="78"/>
      <c r="T10" s="78"/>
      <c r="U10" s="78"/>
      <c r="V10" s="78"/>
      <c r="W10" s="78">
        <f>データ!Q6</f>
        <v>97.81</v>
      </c>
      <c r="X10" s="78"/>
      <c r="Y10" s="78"/>
      <c r="Z10" s="78"/>
      <c r="AA10" s="78"/>
      <c r="AB10" s="78"/>
      <c r="AC10" s="78"/>
      <c r="AD10" s="79">
        <f>データ!R6</f>
        <v>3002</v>
      </c>
      <c r="AE10" s="79"/>
      <c r="AF10" s="79"/>
      <c r="AG10" s="79"/>
      <c r="AH10" s="79"/>
      <c r="AI10" s="79"/>
      <c r="AJ10" s="79"/>
      <c r="AK10" s="2"/>
      <c r="AL10" s="79">
        <f>データ!V6</f>
        <v>539</v>
      </c>
      <c r="AM10" s="79"/>
      <c r="AN10" s="79"/>
      <c r="AO10" s="79"/>
      <c r="AP10" s="79"/>
      <c r="AQ10" s="79"/>
      <c r="AR10" s="79"/>
      <c r="AS10" s="79"/>
      <c r="AT10" s="78">
        <f>データ!W6</f>
        <v>0.54</v>
      </c>
      <c r="AU10" s="78"/>
      <c r="AV10" s="78"/>
      <c r="AW10" s="78"/>
      <c r="AX10" s="78"/>
      <c r="AY10" s="78"/>
      <c r="AZ10" s="78"/>
      <c r="BA10" s="78"/>
      <c r="BB10" s="78">
        <f>データ!X6</f>
        <v>998.15</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121</v>
      </c>
      <c r="BM47" s="56"/>
      <c r="BN47" s="56"/>
      <c r="BO47" s="56"/>
      <c r="BP47" s="56"/>
      <c r="BQ47" s="56"/>
      <c r="BR47" s="56"/>
      <c r="BS47" s="56"/>
      <c r="BT47" s="56"/>
      <c r="BU47" s="56"/>
      <c r="BV47" s="56"/>
      <c r="BW47" s="56"/>
      <c r="BX47" s="56"/>
      <c r="BY47" s="56"/>
      <c r="BZ47" s="5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42056</v>
      </c>
      <c r="D6" s="33">
        <f t="shared" si="3"/>
        <v>47</v>
      </c>
      <c r="E6" s="33">
        <f t="shared" si="3"/>
        <v>17</v>
      </c>
      <c r="F6" s="33">
        <f t="shared" si="3"/>
        <v>6</v>
      </c>
      <c r="G6" s="33">
        <f t="shared" si="3"/>
        <v>0</v>
      </c>
      <c r="H6" s="33" t="str">
        <f t="shared" si="3"/>
        <v>宮城県　気仙沼市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0.82</v>
      </c>
      <c r="Q6" s="34">
        <f t="shared" si="3"/>
        <v>97.81</v>
      </c>
      <c r="R6" s="34">
        <f t="shared" si="3"/>
        <v>3002</v>
      </c>
      <c r="S6" s="34">
        <f t="shared" si="3"/>
        <v>65920</v>
      </c>
      <c r="T6" s="34">
        <f t="shared" si="3"/>
        <v>332.44</v>
      </c>
      <c r="U6" s="34">
        <f t="shared" si="3"/>
        <v>198.29</v>
      </c>
      <c r="V6" s="34">
        <f t="shared" si="3"/>
        <v>539</v>
      </c>
      <c r="W6" s="34">
        <f t="shared" si="3"/>
        <v>0.54</v>
      </c>
      <c r="X6" s="34">
        <f t="shared" si="3"/>
        <v>998.15</v>
      </c>
      <c r="Y6" s="35">
        <f>IF(Y7="",NA(),Y7)</f>
        <v>75.81</v>
      </c>
      <c r="Z6" s="35">
        <f t="shared" ref="Z6:AH6" si="4">IF(Z7="",NA(),Z7)</f>
        <v>98.08</v>
      </c>
      <c r="AA6" s="35">
        <f t="shared" si="4"/>
        <v>100.62</v>
      </c>
      <c r="AB6" s="35">
        <f t="shared" si="4"/>
        <v>102.56</v>
      </c>
      <c r="AC6" s="35">
        <f t="shared" si="4"/>
        <v>98.92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686.18</v>
      </c>
      <c r="BG6" s="35">
        <f t="shared" ref="BG6:BO6" si="7">IF(BG7="",NA(),BG7)</f>
        <v>112.05</v>
      </c>
      <c r="BH6" s="35">
        <f t="shared" si="7"/>
        <v>65.11</v>
      </c>
      <c r="BI6" s="35">
        <f t="shared" si="7"/>
        <v>74.11</v>
      </c>
      <c r="BJ6" s="35">
        <f t="shared" si="7"/>
        <v>42.24</v>
      </c>
      <c r="BK6" s="35">
        <f t="shared" si="7"/>
        <v>1665.33</v>
      </c>
      <c r="BL6" s="35">
        <f t="shared" si="7"/>
        <v>1716.47</v>
      </c>
      <c r="BM6" s="35">
        <f t="shared" si="7"/>
        <v>1741.94</v>
      </c>
      <c r="BN6" s="35">
        <f t="shared" si="7"/>
        <v>1029.24</v>
      </c>
      <c r="BO6" s="35">
        <f t="shared" si="7"/>
        <v>1063.93</v>
      </c>
      <c r="BP6" s="34" t="str">
        <f>IF(BP7="","",IF(BP7="-","【-】","【"&amp;SUBSTITUTE(TEXT(BP7,"#,##0.00"),"-","△")&amp;"】"))</f>
        <v>【985.48】</v>
      </c>
      <c r="BQ6" s="35">
        <f>IF(BQ7="",NA(),BQ7)</f>
        <v>30.13</v>
      </c>
      <c r="BR6" s="35">
        <f t="shared" ref="BR6:BZ6" si="8">IF(BR7="",NA(),BR7)</f>
        <v>74.58</v>
      </c>
      <c r="BS6" s="35">
        <f t="shared" si="8"/>
        <v>73.58</v>
      </c>
      <c r="BT6" s="35">
        <f t="shared" si="8"/>
        <v>77.91</v>
      </c>
      <c r="BU6" s="35">
        <f t="shared" si="8"/>
        <v>80.42</v>
      </c>
      <c r="BV6" s="35">
        <f t="shared" si="8"/>
        <v>37.92</v>
      </c>
      <c r="BW6" s="35">
        <f t="shared" si="8"/>
        <v>35.049999999999997</v>
      </c>
      <c r="BX6" s="35">
        <f t="shared" si="8"/>
        <v>33.86</v>
      </c>
      <c r="BY6" s="35">
        <f t="shared" si="8"/>
        <v>43.13</v>
      </c>
      <c r="BZ6" s="35">
        <f t="shared" si="8"/>
        <v>46.26</v>
      </c>
      <c r="CA6" s="34" t="str">
        <f>IF(CA7="","",IF(CA7="-","【-】","【"&amp;SUBSTITUTE(TEXT(CA7,"#,##0.00"),"-","△")&amp;"】"))</f>
        <v>【45.38】</v>
      </c>
      <c r="CB6" s="35">
        <f>IF(CB7="",NA(),CB7)</f>
        <v>520.42999999999995</v>
      </c>
      <c r="CC6" s="35">
        <f t="shared" ref="CC6:CK6" si="9">IF(CC7="",NA(),CC7)</f>
        <v>211.12</v>
      </c>
      <c r="CD6" s="35">
        <f t="shared" si="9"/>
        <v>219.21</v>
      </c>
      <c r="CE6" s="35">
        <f t="shared" si="9"/>
        <v>207.59</v>
      </c>
      <c r="CF6" s="35">
        <f t="shared" si="9"/>
        <v>200.29</v>
      </c>
      <c r="CG6" s="35">
        <f t="shared" si="9"/>
        <v>438.71</v>
      </c>
      <c r="CH6" s="35">
        <f t="shared" si="9"/>
        <v>463.38</v>
      </c>
      <c r="CI6" s="35">
        <f t="shared" si="9"/>
        <v>510.15</v>
      </c>
      <c r="CJ6" s="35">
        <f t="shared" si="9"/>
        <v>392.03</v>
      </c>
      <c r="CK6" s="35">
        <f t="shared" si="9"/>
        <v>376.4</v>
      </c>
      <c r="CL6" s="34" t="str">
        <f>IF(CL7="","",IF(CL7="-","【-】","【"&amp;SUBSTITUTE(TEXT(CL7,"#,##0.00"),"-","△")&amp;"】"))</f>
        <v>【377.04】</v>
      </c>
      <c r="CM6" s="35">
        <f>IF(CM7="",NA(),CM7)</f>
        <v>19.329999999999998</v>
      </c>
      <c r="CN6" s="35">
        <f t="shared" ref="CN6:CV6" si="10">IF(CN7="",NA(),CN7)</f>
        <v>23.33</v>
      </c>
      <c r="CO6" s="35">
        <f t="shared" si="10"/>
        <v>23.5</v>
      </c>
      <c r="CP6" s="35">
        <f t="shared" si="10"/>
        <v>23.5</v>
      </c>
      <c r="CQ6" s="35">
        <f t="shared" si="10"/>
        <v>22.33</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78.2</v>
      </c>
      <c r="CY6" s="35">
        <f t="shared" ref="CY6:DG6" si="11">IF(CY7="",NA(),CY7)</f>
        <v>78.59</v>
      </c>
      <c r="CZ6" s="35">
        <f t="shared" si="11"/>
        <v>77.099999999999994</v>
      </c>
      <c r="DA6" s="35">
        <f t="shared" si="11"/>
        <v>79.239999999999995</v>
      </c>
      <c r="DB6" s="35">
        <f t="shared" si="11"/>
        <v>80.52</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c r="A7" s="28"/>
      <c r="B7" s="37">
        <v>2016</v>
      </c>
      <c r="C7" s="37">
        <v>42056</v>
      </c>
      <c r="D7" s="37">
        <v>47</v>
      </c>
      <c r="E7" s="37">
        <v>17</v>
      </c>
      <c r="F7" s="37">
        <v>6</v>
      </c>
      <c r="G7" s="37">
        <v>0</v>
      </c>
      <c r="H7" s="37" t="s">
        <v>109</v>
      </c>
      <c r="I7" s="37" t="s">
        <v>110</v>
      </c>
      <c r="J7" s="37" t="s">
        <v>111</v>
      </c>
      <c r="K7" s="37" t="s">
        <v>112</v>
      </c>
      <c r="L7" s="37" t="s">
        <v>113</v>
      </c>
      <c r="M7" s="37"/>
      <c r="N7" s="38" t="s">
        <v>114</v>
      </c>
      <c r="O7" s="38" t="s">
        <v>115</v>
      </c>
      <c r="P7" s="38">
        <v>0.82</v>
      </c>
      <c r="Q7" s="38">
        <v>97.81</v>
      </c>
      <c r="R7" s="38">
        <v>3002</v>
      </c>
      <c r="S7" s="38">
        <v>65920</v>
      </c>
      <c r="T7" s="38">
        <v>332.44</v>
      </c>
      <c r="U7" s="38">
        <v>198.29</v>
      </c>
      <c r="V7" s="38">
        <v>539</v>
      </c>
      <c r="W7" s="38">
        <v>0.54</v>
      </c>
      <c r="X7" s="38">
        <v>998.15</v>
      </c>
      <c r="Y7" s="38">
        <v>75.81</v>
      </c>
      <c r="Z7" s="38">
        <v>98.08</v>
      </c>
      <c r="AA7" s="38">
        <v>100.62</v>
      </c>
      <c r="AB7" s="38">
        <v>102.56</v>
      </c>
      <c r="AC7" s="38">
        <v>98.92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686.18</v>
      </c>
      <c r="BG7" s="38">
        <v>112.05</v>
      </c>
      <c r="BH7" s="38">
        <v>65.11</v>
      </c>
      <c r="BI7" s="38">
        <v>74.11</v>
      </c>
      <c r="BJ7" s="38">
        <v>42.24</v>
      </c>
      <c r="BK7" s="38">
        <v>1665.33</v>
      </c>
      <c r="BL7" s="38">
        <v>1716.47</v>
      </c>
      <c r="BM7" s="38">
        <v>1741.94</v>
      </c>
      <c r="BN7" s="38">
        <v>1029.24</v>
      </c>
      <c r="BO7" s="38">
        <v>1063.93</v>
      </c>
      <c r="BP7" s="38">
        <v>985.48</v>
      </c>
      <c r="BQ7" s="38">
        <v>30.13</v>
      </c>
      <c r="BR7" s="38">
        <v>74.58</v>
      </c>
      <c r="BS7" s="38">
        <v>73.58</v>
      </c>
      <c r="BT7" s="38">
        <v>77.91</v>
      </c>
      <c r="BU7" s="38">
        <v>80.42</v>
      </c>
      <c r="BV7" s="38">
        <v>37.92</v>
      </c>
      <c r="BW7" s="38">
        <v>35.049999999999997</v>
      </c>
      <c r="BX7" s="38">
        <v>33.86</v>
      </c>
      <c r="BY7" s="38">
        <v>43.13</v>
      </c>
      <c r="BZ7" s="38">
        <v>46.26</v>
      </c>
      <c r="CA7" s="38">
        <v>45.38</v>
      </c>
      <c r="CB7" s="38">
        <v>520.42999999999995</v>
      </c>
      <c r="CC7" s="38">
        <v>211.12</v>
      </c>
      <c r="CD7" s="38">
        <v>219.21</v>
      </c>
      <c r="CE7" s="38">
        <v>207.59</v>
      </c>
      <c r="CF7" s="38">
        <v>200.29</v>
      </c>
      <c r="CG7" s="38">
        <v>438.71</v>
      </c>
      <c r="CH7" s="38">
        <v>463.38</v>
      </c>
      <c r="CI7" s="38">
        <v>510.15</v>
      </c>
      <c r="CJ7" s="38">
        <v>392.03</v>
      </c>
      <c r="CK7" s="38">
        <v>376.4</v>
      </c>
      <c r="CL7" s="38">
        <v>377.04</v>
      </c>
      <c r="CM7" s="38">
        <v>19.329999999999998</v>
      </c>
      <c r="CN7" s="38">
        <v>23.33</v>
      </c>
      <c r="CO7" s="38">
        <v>23.5</v>
      </c>
      <c r="CP7" s="38">
        <v>23.5</v>
      </c>
      <c r="CQ7" s="38">
        <v>22.33</v>
      </c>
      <c r="CR7" s="38">
        <v>33.81</v>
      </c>
      <c r="CS7" s="38">
        <v>31.37</v>
      </c>
      <c r="CT7" s="38">
        <v>29.86</v>
      </c>
      <c r="CU7" s="38">
        <v>35.64</v>
      </c>
      <c r="CV7" s="38">
        <v>33.729999999999997</v>
      </c>
      <c r="CW7" s="38">
        <v>34.15</v>
      </c>
      <c r="CX7" s="38">
        <v>78.2</v>
      </c>
      <c r="CY7" s="38">
        <v>78.59</v>
      </c>
      <c r="CZ7" s="38">
        <v>77.099999999999994</v>
      </c>
      <c r="DA7" s="38">
        <v>79.239999999999995</v>
      </c>
      <c r="DB7" s="38">
        <v>80.52</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雅晴</cp:lastModifiedBy>
  <cp:lastPrinted>2018-02-09T05:24:11Z</cp:lastPrinted>
  <dcterms:created xsi:type="dcterms:W3CDTF">2017-12-25T02:35:24Z</dcterms:created>
  <dcterms:modified xsi:type="dcterms:W3CDTF">2018-02-19T02:08:30Z</dcterms:modified>
  <cp:category/>
</cp:coreProperties>
</file>