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705" yWindow="-15" windowWidth="9510" windowHeight="1192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KV79" i="4" s="1"/>
  <c r="EO7" i="5"/>
  <c r="KC79" i="4" s="1"/>
  <c r="EN7" i="5"/>
  <c r="EL7" i="5"/>
  <c r="EK7" i="5"/>
  <c r="GT80" i="4" s="1"/>
  <c r="EJ7" i="5"/>
  <c r="GA80" i="4" s="1"/>
  <c r="EI7" i="5"/>
  <c r="EH7" i="5"/>
  <c r="EG7" i="5"/>
  <c r="EF7" i="5"/>
  <c r="GT79" i="4" s="1"/>
  <c r="EE7" i="5"/>
  <c r="ED7" i="5"/>
  <c r="EC7" i="5"/>
  <c r="EA7" i="5"/>
  <c r="CS80" i="4" s="1"/>
  <c r="DZ7" i="5"/>
  <c r="DY7" i="5"/>
  <c r="DX7" i="5"/>
  <c r="AN80" i="4" s="1"/>
  <c r="DW7" i="5"/>
  <c r="U80" i="4" s="1"/>
  <c r="DV7" i="5"/>
  <c r="DU7" i="5"/>
  <c r="DT7" i="5"/>
  <c r="DS7" i="5"/>
  <c r="DR7" i="5"/>
  <c r="DP7" i="5"/>
  <c r="DO7" i="5"/>
  <c r="DN7" i="5"/>
  <c r="DM7" i="5"/>
  <c r="DL7" i="5"/>
  <c r="DK7" i="5"/>
  <c r="MN55" i="4" s="1"/>
  <c r="DJ7" i="5"/>
  <c r="LY55" i="4" s="1"/>
  <c r="DI7" i="5"/>
  <c r="DH7" i="5"/>
  <c r="DG7" i="5"/>
  <c r="KF55" i="4" s="1"/>
  <c r="DE7" i="5"/>
  <c r="IZ56" i="4" s="1"/>
  <c r="DD7" i="5"/>
  <c r="DC7" i="5"/>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MN33" i="4" s="1"/>
  <c r="BR7" i="5"/>
  <c r="LY33" i="4" s="1"/>
  <c r="BQ7" i="5"/>
  <c r="BP7" i="5"/>
  <c r="BO7" i="5"/>
  <c r="KF33" i="4" s="1"/>
  <c r="BM7" i="5"/>
  <c r="IZ34" i="4" s="1"/>
  <c r="BL7" i="5"/>
  <c r="BK7" i="5"/>
  <c r="BJ7" i="5"/>
  <c r="HG34" i="4" s="1"/>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T6" i="5"/>
  <c r="S6" i="5"/>
  <c r="R6" i="5"/>
  <c r="Q6" i="5"/>
  <c r="P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FH80" i="4"/>
  <c r="EO80" i="4"/>
  <c r="BZ80" i="4"/>
  <c r="BG80" i="4"/>
  <c r="MH79" i="4"/>
  <c r="LO79" i="4"/>
  <c r="JJ79" i="4"/>
  <c r="HM79" i="4"/>
  <c r="GA79" i="4"/>
  <c r="FH79" i="4"/>
  <c r="EO79" i="4"/>
  <c r="CS79" i="4"/>
  <c r="BZ79" i="4"/>
  <c r="BG79" i="4"/>
  <c r="AN79" i="4"/>
  <c r="U79" i="4"/>
  <c r="MN56" i="4"/>
  <c r="LY56" i="4"/>
  <c r="LJ56" i="4"/>
  <c r="KU56" i="4"/>
  <c r="KF56" i="4"/>
  <c r="IK56" i="4"/>
  <c r="HV56" i="4"/>
  <c r="FL56" i="4"/>
  <c r="DS56" i="4"/>
  <c r="DD56" i="4"/>
  <c r="BI56" i="4"/>
  <c r="AT56" i="4"/>
  <c r="AE56" i="4"/>
  <c r="LJ55" i="4"/>
  <c r="KU55" i="4"/>
  <c r="IZ55" i="4"/>
  <c r="IK55" i="4"/>
  <c r="GR55" i="4"/>
  <c r="FL55" i="4"/>
  <c r="EH55" i="4"/>
  <c r="DS55" i="4"/>
  <c r="DD55" i="4"/>
  <c r="BX55" i="4"/>
  <c r="BI55" i="4"/>
  <c r="AT55" i="4"/>
  <c r="AE55" i="4"/>
  <c r="P55" i="4"/>
  <c r="MN34" i="4"/>
  <c r="LY34" i="4"/>
  <c r="LJ34" i="4"/>
  <c r="KU34" i="4"/>
  <c r="KF34" i="4"/>
  <c r="IK34" i="4"/>
  <c r="HV34" i="4"/>
  <c r="FL34" i="4"/>
  <c r="DS34" i="4"/>
  <c r="DD34" i="4"/>
  <c r="BI34" i="4"/>
  <c r="AT34" i="4"/>
  <c r="AE34" i="4"/>
  <c r="LJ33" i="4"/>
  <c r="KU33" i="4"/>
  <c r="IZ33" i="4"/>
  <c r="IK33" i="4"/>
  <c r="GR33" i="4"/>
  <c r="FL33" i="4"/>
  <c r="EH33" i="4"/>
  <c r="DS33" i="4"/>
  <c r="DD33" i="4"/>
  <c r="BX33" i="4"/>
  <c r="BI33" i="4"/>
  <c r="AT33" i="4"/>
  <c r="AE33" i="4"/>
  <c r="P33" i="4"/>
  <c r="ID12" i="4"/>
  <c r="CN12" i="4"/>
  <c r="AU12" i="4"/>
  <c r="B12" i="4"/>
  <c r="LP10" i="4"/>
  <c r="FZ10" i="4"/>
  <c r="EG10" i="4"/>
  <c r="CN10" i="4"/>
  <c r="AU10" i="4"/>
  <c r="B10" i="4"/>
  <c r="LP8" i="4"/>
  <c r="JW8" i="4"/>
  <c r="ID8" i="4"/>
  <c r="EG8" i="4"/>
  <c r="CN8" i="4"/>
  <c r="B6" i="4"/>
  <c r="HM78" i="4" l="1"/>
  <c r="FL54" i="4"/>
  <c r="FL32" i="4"/>
  <c r="CS78" i="4"/>
  <c r="BX54" i="4"/>
  <c r="BX32" i="4"/>
  <c r="MN54" i="4"/>
  <c r="MN32" i="4"/>
  <c r="MH78" i="4"/>
  <c r="IZ54" i="4"/>
  <c r="IZ32" i="4"/>
  <c r="C11" i="5"/>
  <c r="D11" i="5"/>
  <c r="E11" i="5"/>
  <c r="B11" i="5"/>
  <c r="AN78" i="4" l="1"/>
  <c r="AE54" i="4"/>
  <c r="AE32" i="4"/>
  <c r="KU54" i="4"/>
  <c r="KU32" i="4"/>
  <c r="KC78" i="4"/>
  <c r="HG54" i="4"/>
  <c r="FH78" i="4"/>
  <c r="DS54" i="4"/>
  <c r="DS32" i="4"/>
  <c r="HG32" i="4"/>
  <c r="EO78" i="4"/>
  <c r="DD54" i="4"/>
  <c r="DD32" i="4"/>
  <c r="KF32" i="4"/>
  <c r="U78" i="4"/>
  <c r="P54" i="4"/>
  <c r="P32" i="4"/>
  <c r="KF54" i="4"/>
  <c r="JJ78" i="4"/>
  <c r="GR54" i="4"/>
  <c r="GR32" i="4"/>
  <c r="LO78" i="4"/>
  <c r="IK54" i="4"/>
  <c r="IK32" i="4"/>
  <c r="EW54" i="4"/>
  <c r="GT78" i="4"/>
  <c r="EW32" i="4"/>
  <c r="BI54" i="4"/>
  <c r="BZ78" i="4"/>
  <c r="BI32" i="4"/>
  <c r="LY54" i="4"/>
  <c r="LY32" i="4"/>
  <c r="LJ54" i="4"/>
  <c r="LJ32" i="4"/>
  <c r="KV78" i="4"/>
  <c r="HV32" i="4"/>
  <c r="HV54" i="4"/>
  <c r="EH32" i="4"/>
  <c r="GA78" i="4"/>
  <c r="BG78" i="4"/>
  <c r="AT54" i="4"/>
  <c r="AT32" i="4"/>
  <c r="EH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<sst xmlns="http://schemas.openxmlformats.org/spreadsheetml/2006/main" count="288" uniqueCount="147">
  <si>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</si>
  <si>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</si>
  <si>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</si>
  <si>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</si>
  <si>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</si>
  <si>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</si>
  <si>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</si>
  <si>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</si>
  <si>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</si>
  <si>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</si>
  <si>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</si>
  <si>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</si>
  <si>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</si>
  <si>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</si>
  <si>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</si>
  <si>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</si>
  <si>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</si>
  <si>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</si>
  <si>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</si>
  <si>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</si>
  <si>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</si>
  <si>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</si>
  <si>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</si>
  <si>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</si>
  <si>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</si>
  <si>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</si>
  <si>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</si>
  <si>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</si>
  <si>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</si>
  <si>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</si>
  <si>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</si>
  <si>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</si>
  <si>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</si>
  <si>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</si>
  <si>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</si>
  <si>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</si>
  <si>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</si>
  <si>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</si>
  <si>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</si>
  <si>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</si>
  <si>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</si>
  <si>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</si>
  <si>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</si>
  <si>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</si>
  <si>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</si>
  <si>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</si>
  <si>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</si>
  <si>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</si>
  <si>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</si>
  <si>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</si>
  <si>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</si>
  <si>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</si>
  <si>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</si>
  <si>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</si>
  <si>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</si>
  <si>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</si>
  <si>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</si>
  <si>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</si>
  <si>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</si>
  <si>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</si>
  <si>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</si>
  <si>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</si>
  <si>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</si>
  <si>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</si>
  <si>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</si>
  <si>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</si>
  <si>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</si>
  <si>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</si>
  <si>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</si>
  <si>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</si>
  <si>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</si>
  <si>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</si>
  <si>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</si>
  <si>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</si>
  <si>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</si>
  <si>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</si>
  <si>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</si>
  <si>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</si>
  <si>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</si>
  <si>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</si>
  <si>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</si>
  <si>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</si>
  <si>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</si>
  <si>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</si>
  <si>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</si>
  <si>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</si>
  <si>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</si>
  <si>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</si>
  <si>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</si>
  <si>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</si>
  <si>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</si>
  <si>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</si>
  <si>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</si>
  <si>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</si>
  <si>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</si>
  <si>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</si>
  <si>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</si>
  <si>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</si>
  <si>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</si>
  <si>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</si>
  <si>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</si>
  <si>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</si>
  <si>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</si>
  <si>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</si>
  <si>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</si>
  <si>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</si>
  <si>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</si>
  <si>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</si>
  <si>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</si>
  <si>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</si>
  <si>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</si>
  <si>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</si>
  <si>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</si>
  <si>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</si>
  <si>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</si>
  <si>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</si>
  <si>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</si>
  <si>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</si>
  <si>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</si>
  <si>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</si>
  <si>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</si>
  <si>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</si>
  <si>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</si>
  <si>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</si>
  <si>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登米市</t>
  </si>
  <si>
    <t>登米市立登米市民病院</t>
  </si>
  <si>
    <t>条例全部</t>
  </si>
  <si>
    <t>病院事業</t>
  </si>
  <si>
    <t>一般病院</t>
  </si>
  <si>
    <t>200床以上～300床未満</t>
  </si>
  <si>
    <t>直営</t>
  </si>
  <si>
    <t>-</t>
  </si>
  <si>
    <t>ド 透 訓</t>
  </si>
  <si>
    <t>救 災 輪</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</si>
  <si>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</si>
  <si>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</si>
  <si>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</si>
  <si>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</si>
  <si>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</si>
  <si>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</si>
  <si>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</si>
  <si>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</si>
  <si>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</si>
  <si>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地域の中核的病院として、２次救急医療及び手術や急性期の入院・治療を行う一般急性期医療を主体とした機能の充実を図りながら、近隣の高度急性期医療を行う医療機関と円滑な連携・協力体制を構築し、地域密着型の病院としての役割を担っている。
　また、災害拠点病院として、災害時には各市立病院・診療所と連携して被災患者を受け入れる体制を整備している。</t>
    <rPh sb="1" eb="3">
      <t>チイキ</t>
    </rPh>
    <rPh sb="4" eb="7">
      <t>チュウカクテキ</t>
    </rPh>
    <rPh sb="7" eb="9">
      <t>ビョウイン</t>
    </rPh>
    <rPh sb="13" eb="15">
      <t>ニジ</t>
    </rPh>
    <rPh sb="15" eb="17">
      <t>キュウキュウ</t>
    </rPh>
    <rPh sb="17" eb="19">
      <t>イリョウ</t>
    </rPh>
    <rPh sb="19" eb="20">
      <t>オヨ</t>
    </rPh>
    <rPh sb="21" eb="23">
      <t>シュジュツ</t>
    </rPh>
    <rPh sb="24" eb="27">
      <t>キュウセイキ</t>
    </rPh>
    <rPh sb="28" eb="30">
      <t>ニュウイン</t>
    </rPh>
    <rPh sb="31" eb="33">
      <t>チリョウ</t>
    </rPh>
    <rPh sb="34" eb="35">
      <t>オコナ</t>
    </rPh>
    <rPh sb="36" eb="38">
      <t>イッパン</t>
    </rPh>
    <rPh sb="38" eb="41">
      <t>キュウセイキ</t>
    </rPh>
    <rPh sb="41" eb="43">
      <t>イリョウ</t>
    </rPh>
    <rPh sb="44" eb="46">
      <t>シュタイ</t>
    </rPh>
    <rPh sb="49" eb="51">
      <t>キノウ</t>
    </rPh>
    <rPh sb="52" eb="54">
      <t>ジュウジツ</t>
    </rPh>
    <rPh sb="55" eb="56">
      <t>ハカ</t>
    </rPh>
    <rPh sb="61" eb="63">
      <t>キンリン</t>
    </rPh>
    <rPh sb="64" eb="66">
      <t>コウド</t>
    </rPh>
    <rPh sb="66" eb="69">
      <t>キュウセイキ</t>
    </rPh>
    <rPh sb="69" eb="71">
      <t>イリョウ</t>
    </rPh>
    <rPh sb="72" eb="73">
      <t>オコナ</t>
    </rPh>
    <rPh sb="74" eb="76">
      <t>イリョウ</t>
    </rPh>
    <rPh sb="76" eb="78">
      <t>キカン</t>
    </rPh>
    <rPh sb="79" eb="81">
      <t>エンカツ</t>
    </rPh>
    <rPh sb="82" eb="84">
      <t>レンケイ</t>
    </rPh>
    <rPh sb="85" eb="87">
      <t>キョウリョク</t>
    </rPh>
    <rPh sb="87" eb="89">
      <t>タイセイ</t>
    </rPh>
    <rPh sb="90" eb="92">
      <t>コウチク</t>
    </rPh>
    <rPh sb="94" eb="96">
      <t>チイキ</t>
    </rPh>
    <rPh sb="96" eb="99">
      <t>ミッチャクガタ</t>
    </rPh>
    <rPh sb="100" eb="102">
      <t>ビョウイン</t>
    </rPh>
    <rPh sb="106" eb="108">
      <t>ヤクワリ</t>
    </rPh>
    <rPh sb="109" eb="110">
      <t>ニナ</t>
    </rPh>
    <rPh sb="120" eb="122">
      <t>サイガイ</t>
    </rPh>
    <rPh sb="122" eb="124">
      <t>キョテン</t>
    </rPh>
    <rPh sb="124" eb="126">
      <t>ビョウイン</t>
    </rPh>
    <rPh sb="130" eb="132">
      <t>サイガイ</t>
    </rPh>
    <rPh sb="132" eb="133">
      <t>ジ</t>
    </rPh>
    <rPh sb="135" eb="136">
      <t>カク</t>
    </rPh>
    <rPh sb="136" eb="137">
      <t>シ</t>
    </rPh>
    <rPh sb="137" eb="138">
      <t>リツ</t>
    </rPh>
    <rPh sb="138" eb="140">
      <t>ビョウイン</t>
    </rPh>
    <rPh sb="141" eb="144">
      <t>シンリョウジョ</t>
    </rPh>
    <rPh sb="145" eb="147">
      <t>レンケイ</t>
    </rPh>
    <rPh sb="159" eb="161">
      <t>タイセイ</t>
    </rPh>
    <rPh sb="162" eb="164">
      <t>セイビ</t>
    </rPh>
    <phoneticPr fontId="5"/>
  </si>
  <si>
    <t>①入院、外来患者数の減少などが影響し、経常収支比率は類似病院平均値よりも低く推移している。
②入院、外来患者数の減少により医業収益が減少している一方、医業費用は増加傾向であり、医業収支比率は平成26年度から３年連続で減少している。
③平成26年度から会計基準の見直しによる退職給付引当金の計上（５年分割）により、３年連続で純損失が発生し、累積欠損金が年々増加している。
④61.1%と類似病院平均値を大きく下回っている。稼働病床数（227床）で算出した場合でも69.4%であり、平成26年度から３年連続で70%を下回っている。
⑤手術件数の減少などにより、２年連続で減少している。
⑥附属診療所の診療単価が増加していることなどから、３年連続で増加している。
⑦職員給与費は減少しているが、医業収益の減少割合が高いため、類似病院平均値を上回っている。
⑧類似病院平均値よりも低く、減少傾向にある。院外処方や、ＳＰＤシステム導入などの取組みにより、材料費が減少している。</t>
    <rPh sb="15" eb="17">
      <t>エイキョウ</t>
    </rPh>
    <rPh sb="19" eb="21">
      <t>ケイジョウ</t>
    </rPh>
    <rPh sb="21" eb="23">
      <t>シュウシ</t>
    </rPh>
    <rPh sb="23" eb="25">
      <t>ヒリツ</t>
    </rPh>
    <rPh sb="26" eb="28">
      <t>ルイジ</t>
    </rPh>
    <rPh sb="28" eb="30">
      <t>ビョウイン</t>
    </rPh>
    <rPh sb="30" eb="33">
      <t>ヘイキンチ</t>
    </rPh>
    <rPh sb="36" eb="37">
      <t>ヒク</t>
    </rPh>
    <rPh sb="38" eb="40">
      <t>スイイ</t>
    </rPh>
    <rPh sb="47" eb="49">
      <t>ニュウイン</t>
    </rPh>
    <rPh sb="50" eb="52">
      <t>ガイライ</t>
    </rPh>
    <rPh sb="52" eb="55">
      <t>カンジャスウ</t>
    </rPh>
    <rPh sb="56" eb="58">
      <t>ゲンショウ</t>
    </rPh>
    <rPh sb="61" eb="63">
      <t>イギョウ</t>
    </rPh>
    <rPh sb="63" eb="65">
      <t>シュウエキ</t>
    </rPh>
    <rPh sb="66" eb="68">
      <t>ゲンショウ</t>
    </rPh>
    <rPh sb="72" eb="74">
      <t>イッポウ</t>
    </rPh>
    <rPh sb="75" eb="77">
      <t>イギョウ</t>
    </rPh>
    <rPh sb="77" eb="79">
      <t>ヒヨウ</t>
    </rPh>
    <rPh sb="80" eb="82">
      <t>ゾウカ</t>
    </rPh>
    <rPh sb="82" eb="84">
      <t>ケイコウ</t>
    </rPh>
    <rPh sb="88" eb="90">
      <t>イギョウ</t>
    </rPh>
    <rPh sb="90" eb="92">
      <t>シュウシ</t>
    </rPh>
    <rPh sb="92" eb="94">
      <t>ヒリツ</t>
    </rPh>
    <rPh sb="95" eb="97">
      <t>ヘイセイ</t>
    </rPh>
    <rPh sb="99" eb="101">
      <t>ネンド</t>
    </rPh>
    <rPh sb="104" eb="105">
      <t>ネン</t>
    </rPh>
    <rPh sb="105" eb="107">
      <t>レンゾク</t>
    </rPh>
    <rPh sb="108" eb="110">
      <t>ゲンショウ</t>
    </rPh>
    <rPh sb="117" eb="119">
      <t>ヘイセイ</t>
    </rPh>
    <rPh sb="121" eb="123">
      <t>ネンド</t>
    </rPh>
    <rPh sb="125" eb="127">
      <t>カイケイ</t>
    </rPh>
    <rPh sb="127" eb="129">
      <t>キジュン</t>
    </rPh>
    <rPh sb="130" eb="132">
      <t>ミナオ</t>
    </rPh>
    <rPh sb="136" eb="138">
      <t>タイショク</t>
    </rPh>
    <rPh sb="138" eb="140">
      <t>キュウフ</t>
    </rPh>
    <rPh sb="140" eb="142">
      <t>ヒキアテ</t>
    </rPh>
    <rPh sb="142" eb="143">
      <t>キン</t>
    </rPh>
    <rPh sb="144" eb="146">
      <t>ケイジョウ</t>
    </rPh>
    <rPh sb="148" eb="149">
      <t>ネン</t>
    </rPh>
    <rPh sb="149" eb="151">
      <t>ブンカツ</t>
    </rPh>
    <rPh sb="157" eb="158">
      <t>ネン</t>
    </rPh>
    <rPh sb="158" eb="160">
      <t>レンゾク</t>
    </rPh>
    <rPh sb="161" eb="162">
      <t>ジュン</t>
    </rPh>
    <rPh sb="162" eb="164">
      <t>ソンシツ</t>
    </rPh>
    <rPh sb="165" eb="167">
      <t>ハッセイ</t>
    </rPh>
    <rPh sb="169" eb="171">
      <t>ルイセキ</t>
    </rPh>
    <rPh sb="171" eb="174">
      <t>ケッソンキン</t>
    </rPh>
    <rPh sb="175" eb="177">
      <t>ネンネン</t>
    </rPh>
    <rPh sb="177" eb="179">
      <t>ゾウカ</t>
    </rPh>
    <rPh sb="192" eb="194">
      <t>ルイジ</t>
    </rPh>
    <rPh sb="194" eb="196">
      <t>ビョウイン</t>
    </rPh>
    <rPh sb="196" eb="199">
      <t>ヘイキンチ</t>
    </rPh>
    <rPh sb="200" eb="201">
      <t>オオ</t>
    </rPh>
    <rPh sb="203" eb="205">
      <t>シタマワ</t>
    </rPh>
    <rPh sb="210" eb="212">
      <t>カドウ</t>
    </rPh>
    <rPh sb="212" eb="214">
      <t>ビョウショウ</t>
    </rPh>
    <rPh sb="214" eb="215">
      <t>スウ</t>
    </rPh>
    <rPh sb="219" eb="220">
      <t>ユカ</t>
    </rPh>
    <rPh sb="222" eb="224">
      <t>サンシュツ</t>
    </rPh>
    <rPh sb="226" eb="228">
      <t>バアイ</t>
    </rPh>
    <rPh sb="239" eb="241">
      <t>ヘイセイ</t>
    </rPh>
    <rPh sb="243" eb="245">
      <t>ネンド</t>
    </rPh>
    <rPh sb="248" eb="249">
      <t>ネン</t>
    </rPh>
    <rPh sb="249" eb="251">
      <t>レンゾク</t>
    </rPh>
    <rPh sb="256" eb="258">
      <t>シタマワ</t>
    </rPh>
    <rPh sb="265" eb="267">
      <t>シュジュツ</t>
    </rPh>
    <rPh sb="267" eb="269">
      <t>ケンスウ</t>
    </rPh>
    <rPh sb="270" eb="272">
      <t>ゲンショウ</t>
    </rPh>
    <rPh sb="292" eb="294">
      <t>フゾク</t>
    </rPh>
    <rPh sb="294" eb="297">
      <t>シンリョウジョ</t>
    </rPh>
    <rPh sb="298" eb="300">
      <t>シンリョウ</t>
    </rPh>
    <rPh sb="300" eb="302">
      <t>タンカ</t>
    </rPh>
    <rPh sb="303" eb="305">
      <t>ゾウカ</t>
    </rPh>
    <rPh sb="336" eb="338">
      <t>ゲンショウ</t>
    </rPh>
    <rPh sb="344" eb="346">
      <t>イギョウ</t>
    </rPh>
    <rPh sb="346" eb="348">
      <t>シュウエキ</t>
    </rPh>
    <rPh sb="349" eb="351">
      <t>ゲンショウ</t>
    </rPh>
    <rPh sb="351" eb="353">
      <t>ワリアイ</t>
    </rPh>
    <rPh sb="354" eb="355">
      <t>タカ</t>
    </rPh>
    <rPh sb="367" eb="369">
      <t>ウワマワ</t>
    </rPh>
    <rPh sb="376" eb="378">
      <t>ルイジ</t>
    </rPh>
    <rPh sb="378" eb="380">
      <t>ビョウイン</t>
    </rPh>
    <rPh sb="380" eb="383">
      <t>ヘイキンチ</t>
    </rPh>
    <rPh sb="386" eb="387">
      <t>ヒク</t>
    </rPh>
    <rPh sb="389" eb="391">
      <t>ゲンショウ</t>
    </rPh>
    <rPh sb="391" eb="393">
      <t>ケイコウ</t>
    </rPh>
    <rPh sb="397" eb="399">
      <t>インガイ</t>
    </rPh>
    <rPh sb="399" eb="401">
      <t>ショホウ</t>
    </rPh>
    <rPh sb="410" eb="412">
      <t>ドウニュウ</t>
    </rPh>
    <rPh sb="415" eb="417">
      <t>トリク</t>
    </rPh>
    <rPh sb="422" eb="424">
      <t>ザイリョウ</t>
    </rPh>
    <rPh sb="424" eb="425">
      <t>ヒ</t>
    </rPh>
    <rPh sb="426" eb="428">
      <t>ゲンショウ</t>
    </rPh>
    <phoneticPr fontId="5"/>
  </si>
  <si>
    <t>①類似病院平均値より高く、増加傾向であることから、老朽化が進んでいると判断する。今後は、医療提供体制の見直しを行いながら、改築や新築移転などあらゆる選択肢を視野に入れた施設整備を検討する。
②類似病院平均値より高く、増加傾向であることから、老朽化が進んでいると判断する。今後は、医療機器の計画的な整備に努めていく。
③類似病院平均値より高くなっていることから、今後は過大投資とならないように、事業全体の再編・ネットワーク化を図っていく。</t>
    <rPh sb="1" eb="3">
      <t>ルイジ</t>
    </rPh>
    <rPh sb="3" eb="5">
      <t>ビョウイン</t>
    </rPh>
    <rPh sb="5" eb="8">
      <t>ヘイキンチ</t>
    </rPh>
    <rPh sb="10" eb="11">
      <t>タカ</t>
    </rPh>
    <rPh sb="13" eb="15">
      <t>ゾウカ</t>
    </rPh>
    <rPh sb="15" eb="17">
      <t>ケイコウ</t>
    </rPh>
    <rPh sb="25" eb="28">
      <t>ロウキュウカ</t>
    </rPh>
    <rPh sb="29" eb="30">
      <t>スス</t>
    </rPh>
    <rPh sb="35" eb="37">
      <t>ハンダン</t>
    </rPh>
    <rPh sb="40" eb="42">
      <t>コンゴ</t>
    </rPh>
    <rPh sb="44" eb="46">
      <t>イリョウ</t>
    </rPh>
    <rPh sb="46" eb="48">
      <t>テイキョウ</t>
    </rPh>
    <rPh sb="48" eb="50">
      <t>タイセイ</t>
    </rPh>
    <rPh sb="51" eb="53">
      <t>ミナオ</t>
    </rPh>
    <rPh sb="55" eb="56">
      <t>オコナ</t>
    </rPh>
    <rPh sb="61" eb="63">
      <t>カイチク</t>
    </rPh>
    <rPh sb="64" eb="66">
      <t>シンチク</t>
    </rPh>
    <rPh sb="66" eb="68">
      <t>イテン</t>
    </rPh>
    <rPh sb="74" eb="77">
      <t>センタクシ</t>
    </rPh>
    <rPh sb="78" eb="80">
      <t>シヤ</t>
    </rPh>
    <rPh sb="81" eb="82">
      <t>イ</t>
    </rPh>
    <rPh sb="84" eb="86">
      <t>シセツ</t>
    </rPh>
    <rPh sb="86" eb="88">
      <t>セイビ</t>
    </rPh>
    <rPh sb="89" eb="91">
      <t>ケントウ</t>
    </rPh>
    <rPh sb="100" eb="103">
      <t>ヘイキンチ</t>
    </rPh>
    <rPh sb="135" eb="137">
      <t>コンゴ</t>
    </rPh>
    <rPh sb="139" eb="141">
      <t>イリョウ</t>
    </rPh>
    <rPh sb="141" eb="143">
      <t>キキ</t>
    </rPh>
    <rPh sb="144" eb="147">
      <t>ケイカクテキ</t>
    </rPh>
    <rPh sb="148" eb="150">
      <t>セイビ</t>
    </rPh>
    <rPh sb="151" eb="152">
      <t>ツト</t>
    </rPh>
    <rPh sb="159" eb="161">
      <t>ルイジ</t>
    </rPh>
    <rPh sb="161" eb="163">
      <t>ビョウイン</t>
    </rPh>
    <rPh sb="163" eb="166">
      <t>ヘイキンチ</t>
    </rPh>
    <rPh sb="168" eb="169">
      <t>タカ</t>
    </rPh>
    <rPh sb="180" eb="182">
      <t>コンゴ</t>
    </rPh>
    <rPh sb="183" eb="185">
      <t>カダイ</t>
    </rPh>
    <rPh sb="185" eb="187">
      <t>トウシ</t>
    </rPh>
    <rPh sb="196" eb="198">
      <t>ジギョウ</t>
    </rPh>
    <rPh sb="198" eb="200">
      <t>ゼンタイ</t>
    </rPh>
    <rPh sb="201" eb="203">
      <t>サイヘン</t>
    </rPh>
    <rPh sb="210" eb="211">
      <t>カ</t>
    </rPh>
    <rPh sb="212" eb="213">
      <t>ハカ</t>
    </rPh>
    <phoneticPr fontId="5"/>
  </si>
  <si>
    <t>　平成28年度に「登米市病院事業中長期計画」（前期H28～H32）を策定し、経営の改善に努めているが、入院、外来患者数の減少による医業収益の減少や、経費等の費用の増加により、累積欠損金が年々増加しており、経営状況は厳しい状況である。
　さらに、医師不足も深刻化していることから、今後は、経営の効率化と再編・ネットワーク化を図るため、事業全体における医療提供体制の集約化を行い、３病院の機能の見直しと経営形態のあり方について、平成32年度までに検討し、中長期計画の後期計画（H33～H37）として定め、計画的な経営改善に取り組んでいく。</t>
    <rPh sb="1" eb="3">
      <t>ヘイセイ</t>
    </rPh>
    <rPh sb="5" eb="7">
      <t>ネンド</t>
    </rPh>
    <rPh sb="9" eb="11">
      <t>トメ</t>
    </rPh>
    <rPh sb="11" eb="12">
      <t>シ</t>
    </rPh>
    <rPh sb="12" eb="14">
      <t>ビョウイン</t>
    </rPh>
    <rPh sb="14" eb="16">
      <t>ジギョウ</t>
    </rPh>
    <rPh sb="16" eb="19">
      <t>チュウチョウキ</t>
    </rPh>
    <rPh sb="19" eb="21">
      <t>ケイカク</t>
    </rPh>
    <rPh sb="23" eb="25">
      <t>ゼンキ</t>
    </rPh>
    <rPh sb="34" eb="36">
      <t>サクテイ</t>
    </rPh>
    <rPh sb="38" eb="40">
      <t>ケイエイ</t>
    </rPh>
    <rPh sb="41" eb="43">
      <t>カイゼン</t>
    </rPh>
    <rPh sb="44" eb="45">
      <t>ツト</t>
    </rPh>
    <rPh sb="51" eb="53">
      <t>ニュウイン</t>
    </rPh>
    <rPh sb="54" eb="56">
      <t>ガイライ</t>
    </rPh>
    <rPh sb="56" eb="59">
      <t>カンジャスウ</t>
    </rPh>
    <rPh sb="60" eb="62">
      <t>ゲンショウ</t>
    </rPh>
    <rPh sb="65" eb="67">
      <t>イギョウ</t>
    </rPh>
    <rPh sb="67" eb="69">
      <t>シュウエキ</t>
    </rPh>
    <rPh sb="70" eb="72">
      <t>ゲンショウ</t>
    </rPh>
    <rPh sb="74" eb="76">
      <t>ケイヒ</t>
    </rPh>
    <rPh sb="76" eb="77">
      <t>トウ</t>
    </rPh>
    <rPh sb="78" eb="80">
      <t>ヒヨウ</t>
    </rPh>
    <rPh sb="81" eb="83">
      <t>ゾウカ</t>
    </rPh>
    <rPh sb="87" eb="89">
      <t>ルイセキ</t>
    </rPh>
    <rPh sb="89" eb="92">
      <t>ケッソンキン</t>
    </rPh>
    <rPh sb="93" eb="95">
      <t>ネンネン</t>
    </rPh>
    <rPh sb="95" eb="97">
      <t>ゾウカ</t>
    </rPh>
    <rPh sb="102" eb="104">
      <t>ケイエイ</t>
    </rPh>
    <rPh sb="104" eb="106">
      <t>ジョウキョウ</t>
    </rPh>
    <rPh sb="107" eb="108">
      <t>キビ</t>
    </rPh>
    <rPh sb="110" eb="112">
      <t>ジョウキョウ</t>
    </rPh>
    <rPh sb="122" eb="124">
      <t>イシ</t>
    </rPh>
    <rPh sb="124" eb="126">
      <t>ブソク</t>
    </rPh>
    <rPh sb="127" eb="130">
      <t>シンコクカ</t>
    </rPh>
    <rPh sb="139" eb="141">
      <t>コンゴ</t>
    </rPh>
    <rPh sb="143" eb="145">
      <t>ケイエイ</t>
    </rPh>
    <rPh sb="146" eb="149">
      <t>コウリツカ</t>
    </rPh>
    <rPh sb="150" eb="152">
      <t>サイヘン</t>
    </rPh>
    <rPh sb="159" eb="160">
      <t>カ</t>
    </rPh>
    <rPh sb="161" eb="162">
      <t>ハカ</t>
    </rPh>
    <rPh sb="166" eb="168">
      <t>ジギョウ</t>
    </rPh>
    <rPh sb="168" eb="170">
      <t>ゼンタイ</t>
    </rPh>
    <rPh sb="174" eb="176">
      <t>イリョウ</t>
    </rPh>
    <rPh sb="176" eb="178">
      <t>テイキョウ</t>
    </rPh>
    <rPh sb="178" eb="180">
      <t>タイセイ</t>
    </rPh>
    <rPh sb="181" eb="184">
      <t>シュウヤクカ</t>
    </rPh>
    <rPh sb="185" eb="186">
      <t>オコナ</t>
    </rPh>
    <rPh sb="189" eb="191">
      <t>ビョウイン</t>
    </rPh>
    <rPh sb="192" eb="194">
      <t>キノウ</t>
    </rPh>
    <rPh sb="195" eb="197">
      <t>ミナオ</t>
    </rPh>
    <rPh sb="199" eb="201">
      <t>ケイエイ</t>
    </rPh>
    <rPh sb="201" eb="203">
      <t>ケイタイ</t>
    </rPh>
    <rPh sb="206" eb="207">
      <t>カタ</t>
    </rPh>
    <rPh sb="212" eb="214">
      <t>ヘイセイ</t>
    </rPh>
    <rPh sb="216" eb="218">
      <t>ネンド</t>
    </rPh>
    <rPh sb="221" eb="223">
      <t>ケントウ</t>
    </rPh>
    <rPh sb="225" eb="228">
      <t>チュウチョウキ</t>
    </rPh>
    <rPh sb="228" eb="230">
      <t>ケイカク</t>
    </rPh>
    <rPh sb="231" eb="233">
      <t>コウキ</t>
    </rPh>
    <rPh sb="233" eb="235">
      <t>ケイカク</t>
    </rPh>
    <rPh sb="247" eb="248">
      <t>サダ</t>
    </rPh>
    <rPh sb="250" eb="253">
      <t>ケイカクテキ</t>
    </rPh>
    <rPh sb="254" eb="256">
      <t>ケイエイ</t>
    </rPh>
    <rPh sb="256" eb="258">
      <t>カイゼン</t>
    </rPh>
    <rPh sb="259" eb="260">
      <t>ト</t>
    </rPh>
    <rPh sb="261" eb="262">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</si>
</sst>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4" fillId="0" borderId="8"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67.599999999999994</c:v>
                </c:pt>
                <c:pt idx="1">
                  <c:v>67.7</c:v>
                </c:pt>
                <c:pt idx="2">
                  <c:v>59.6</c:v>
                </c:pt>
                <c:pt idx="3">
                  <c:v>61.5</c:v>
                </c:pt>
                <c:pt idx="4">
                  <c:v>61.1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5659008"/>
        <c:axId val="1056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5659008"/>
        <c:axId val="105673472"/>
      </c:lineChart>
      <c:dateAx>
        <c:axId val="105659008"/>
        <c:scaling>
          <c:orientation val="minMax"/>
        </c:scaling>
        <c:delete val="1"/>
        <c:axPos val="b"/>
        <c:numFmt formatCode="ge" sourceLinked="1"/>
        <c:majorTickMark val="none"/>
        <c:minorTickMark val="none"/>
        <c:tickLblPos val="none"/>
        <c:crossAx val="105673472"/>
        <c:crosses val="autoZero"/>
        <c:auto val="1"/>
        <c:lblOffset val="100"/>
        <c:baseTimeUnit val="years"/>
      </c:dateAx>
      <c:valAx>
        <c:axId val="10567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65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9479</c:v>
                </c:pt>
                <c:pt idx="1">
                  <c:v>8706</c:v>
                </c:pt>
                <c:pt idx="2">
                  <c:v>8834</c:v>
                </c:pt>
                <c:pt idx="3">
                  <c:v>9103</c:v>
                </c:pt>
                <c:pt idx="4">
                  <c:v>9171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0505984"/>
        <c:axId val="1105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0505984"/>
        <c:axId val="110507904"/>
      </c:lineChart>
      <c:dateAx>
        <c:axId val="110505984"/>
        <c:scaling>
          <c:orientation val="minMax"/>
        </c:scaling>
        <c:delete val="1"/>
        <c:axPos val="b"/>
        <c:numFmt formatCode="ge" sourceLinked="1"/>
        <c:majorTickMark val="none"/>
        <c:minorTickMark val="none"/>
        <c:tickLblPos val="none"/>
        <c:crossAx val="110507904"/>
        <c:crosses val="autoZero"/>
        <c:auto val="1"/>
        <c:lblOffset val="100"/>
        <c:baseTimeUnit val="years"/>
      </c:dateAx>
      <c:valAx>
        <c:axId val="110507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50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33733</c:v>
                </c:pt>
                <c:pt idx="1">
                  <c:v>34102</c:v>
                </c:pt>
                <c:pt idx="2">
                  <c:v>34738</c:v>
                </c:pt>
                <c:pt idx="3">
                  <c:v>34640</c:v>
                </c:pt>
                <c:pt idx="4">
                  <c:v>33300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0538112"/>
        <c:axId val="1105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0538112"/>
        <c:axId val="110556672"/>
      </c:lineChart>
      <c:dateAx>
        <c:axId val="110538112"/>
        <c:scaling>
          <c:orientation val="minMax"/>
        </c:scaling>
        <c:delete val="1"/>
        <c:axPos val="b"/>
        <c:numFmt formatCode="ge" sourceLinked="1"/>
        <c:majorTickMark val="none"/>
        <c:minorTickMark val="none"/>
        <c:tickLblPos val="none"/>
        <c:crossAx val="110556672"/>
        <c:crosses val="autoZero"/>
        <c:auto val="1"/>
        <c:lblOffset val="100"/>
        <c:baseTimeUnit val="years"/>
      </c:dateAx>
      <c:valAx>
        <c:axId val="11055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53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212.8</c:v>
                </c:pt>
                <c:pt idx="1">
                  <c:v>204.6</c:v>
                </c:pt>
                <c:pt idx="2">
                  <c:v>240.2</c:v>
                </c:pt>
                <c:pt idx="3">
                  <c:v>250.6</c:v>
                </c:pt>
                <c:pt idx="4">
                  <c:v>290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9263488"/>
        <c:axId val="1092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9263488"/>
        <c:axId val="109269760"/>
      </c:lineChart>
      <c:dateAx>
        <c:axId val="109263488"/>
        <c:scaling>
          <c:orientation val="minMax"/>
        </c:scaling>
        <c:delete val="1"/>
        <c:axPos val="b"/>
        <c:numFmt formatCode="ge" sourceLinked="1"/>
        <c:majorTickMark val="none"/>
        <c:minorTickMark val="none"/>
        <c:tickLblPos val="none"/>
        <c:crossAx val="109269760"/>
        <c:crosses val="autoZero"/>
        <c:auto val="1"/>
        <c:lblOffset val="100"/>
        <c:baseTimeUnit val="years"/>
      </c:dateAx>
      <c:valAx>
        <c:axId val="10926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6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93.7</c:v>
                </c:pt>
                <c:pt idx="1">
                  <c:v>93.9</c:v>
                </c:pt>
                <c:pt idx="2">
                  <c:v>88.3</c:v>
                </c:pt>
                <c:pt idx="3">
                  <c:v>86.9</c:v>
                </c:pt>
                <c:pt idx="4">
                  <c:v>84.6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9312256"/>
        <c:axId val="1089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9312256"/>
        <c:axId val="108999040"/>
      </c:lineChart>
      <c:dateAx>
        <c:axId val="109312256"/>
        <c:scaling>
          <c:orientation val="minMax"/>
        </c:scaling>
        <c:delete val="1"/>
        <c:axPos val="b"/>
        <c:numFmt formatCode="ge" sourceLinked="1"/>
        <c:majorTickMark val="none"/>
        <c:minorTickMark val="none"/>
        <c:tickLblPos val="none"/>
        <c:crossAx val="108999040"/>
        <c:crosses val="autoZero"/>
        <c:auto val="1"/>
        <c:lblOffset val="100"/>
        <c:baseTimeUnit val="years"/>
      </c:dateAx>
      <c:valAx>
        <c:axId val="10899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31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98.1</c:v>
                </c:pt>
                <c:pt idx="1">
                  <c:v>97.3</c:v>
                </c:pt>
                <c:pt idx="2">
                  <c:v>92.1</c:v>
                </c:pt>
                <c:pt idx="3">
                  <c:v>92.7</c:v>
                </c:pt>
                <c:pt idx="4">
                  <c:v>91.2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9033344"/>
        <c:axId val="1090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9033344"/>
        <c:axId val="109043712"/>
      </c:lineChart>
      <c:dateAx>
        <c:axId val="109033344"/>
        <c:scaling>
          <c:orientation val="minMax"/>
        </c:scaling>
        <c:delete val="1"/>
        <c:axPos val="b"/>
        <c:numFmt formatCode="ge" sourceLinked="1"/>
        <c:majorTickMark val="none"/>
        <c:minorTickMark val="none"/>
        <c:tickLblPos val="none"/>
        <c:crossAx val="109043712"/>
        <c:crosses val="autoZero"/>
        <c:auto val="1"/>
        <c:lblOffset val="100"/>
        <c:baseTimeUnit val="years"/>
      </c:dateAx>
      <c:valAx>
        <c:axId val="10904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903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56.1</c:v>
                </c:pt>
                <c:pt idx="1">
                  <c:v>54.3</c:v>
                </c:pt>
                <c:pt idx="2">
                  <c:v>54.6</c:v>
                </c:pt>
                <c:pt idx="3">
                  <c:v>57.4</c:v>
                </c:pt>
                <c:pt idx="4">
                  <c:v>60.7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9078016"/>
        <c:axId val="1090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9078016"/>
        <c:axId val="109079936"/>
      </c:lineChart>
      <c:dateAx>
        <c:axId val="109078016"/>
        <c:scaling>
          <c:orientation val="minMax"/>
        </c:scaling>
        <c:delete val="1"/>
        <c:axPos val="b"/>
        <c:numFmt formatCode="ge" sourceLinked="1"/>
        <c:majorTickMark val="none"/>
        <c:minorTickMark val="none"/>
        <c:tickLblPos val="none"/>
        <c:crossAx val="109079936"/>
        <c:crosses val="autoZero"/>
        <c:auto val="1"/>
        <c:lblOffset val="100"/>
        <c:baseTimeUnit val="years"/>
      </c:dateAx>
      <c:valAx>
        <c:axId val="10907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07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64.400000000000006</c:v>
                </c:pt>
                <c:pt idx="1">
                  <c:v>64.5</c:v>
                </c:pt>
                <c:pt idx="2">
                  <c:v>54.4</c:v>
                </c:pt>
                <c:pt idx="3">
                  <c:v>61</c:v>
                </c:pt>
                <c:pt idx="4">
                  <c:v>69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9134976"/>
        <c:axId val="1091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9134976"/>
        <c:axId val="109136896"/>
      </c:lineChart>
      <c:dateAx>
        <c:axId val="109134976"/>
        <c:scaling>
          <c:orientation val="minMax"/>
        </c:scaling>
        <c:delete val="1"/>
        <c:axPos val="b"/>
        <c:numFmt formatCode="ge" sourceLinked="1"/>
        <c:majorTickMark val="none"/>
        <c:minorTickMark val="none"/>
        <c:tickLblPos val="none"/>
        <c:crossAx val="109136896"/>
        <c:crosses val="autoZero"/>
        <c:auto val="1"/>
        <c:lblOffset val="100"/>
        <c:baseTimeUnit val="years"/>
      </c:dateAx>
      <c:valAx>
        <c:axId val="10913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1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37680651</c:v>
                </c:pt>
                <c:pt idx="1">
                  <c:v>39904814</c:v>
                </c:pt>
                <c:pt idx="2">
                  <c:v>42783930</c:v>
                </c:pt>
                <c:pt idx="3">
                  <c:v>42465368</c:v>
                </c:pt>
                <c:pt idx="4">
                  <c:v>42571919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0364160"/>
        <c:axId val="1103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0364160"/>
        <c:axId val="110366080"/>
      </c:lineChart>
      <c:dateAx>
        <c:axId val="110364160"/>
        <c:scaling>
          <c:orientation val="minMax"/>
        </c:scaling>
        <c:delete val="1"/>
        <c:axPos val="b"/>
        <c:numFmt formatCode="ge" sourceLinked="1"/>
        <c:majorTickMark val="none"/>
        <c:minorTickMark val="none"/>
        <c:tickLblPos val="none"/>
        <c:crossAx val="110366080"/>
        <c:crosses val="autoZero"/>
        <c:auto val="1"/>
        <c:lblOffset val="100"/>
        <c:baseTimeUnit val="years"/>
      </c:dateAx>
      <c:valAx>
        <c:axId val="110366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36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18.7</c:v>
                </c:pt>
                <c:pt idx="1">
                  <c:v>15.4</c:v>
                </c:pt>
                <c:pt idx="2">
                  <c:v>15.2</c:v>
                </c:pt>
                <c:pt idx="3">
                  <c:v>15.3</c:v>
                </c:pt>
                <c:pt idx="4">
                  <c:v>14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0417024"/>
        <c:axId val="1104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0417024"/>
        <c:axId val="110418944"/>
      </c:lineChart>
      <c:dateAx>
        <c:axId val="110417024"/>
        <c:scaling>
          <c:orientation val="minMax"/>
        </c:scaling>
        <c:delete val="1"/>
        <c:axPos val="b"/>
        <c:numFmt formatCode="ge" sourceLinked="1"/>
        <c:majorTickMark val="none"/>
        <c:minorTickMark val="none"/>
        <c:tickLblPos val="none"/>
        <c:crossAx val="110418944"/>
        <c:crosses val="autoZero"/>
        <c:auto val="1"/>
        <c:lblOffset val="100"/>
        <c:baseTimeUnit val="years"/>
      </c:dateAx>
      <c:valAx>
        <c:axId val="11041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1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55.4</c:v>
                </c:pt>
                <c:pt idx="1">
                  <c:v>57.9</c:v>
                </c:pt>
                <c:pt idx="2">
                  <c:v>61.1</c:v>
                </c:pt>
                <c:pt idx="3">
                  <c:v>59.3</c:v>
                </c:pt>
                <c:pt idx="4">
                  <c:v>60.7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0457216"/>
        <c:axId val="1104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0457216"/>
        <c:axId val="110459136"/>
      </c:lineChart>
      <c:dateAx>
        <c:axId val="110457216"/>
        <c:scaling>
          <c:orientation val="minMax"/>
        </c:scaling>
        <c:delete val="1"/>
        <c:axPos val="b"/>
        <c:numFmt formatCode="ge" sourceLinked="1"/>
        <c:majorTickMark val="none"/>
        <c:minorTickMark val="none"/>
        <c:tickLblPos val="none"/>
        <c:crossAx val="110459136"/>
        <c:crosses val="autoZero"/>
        <c:auto val="1"/>
        <c:lblOffset val="100"/>
        <c:baseTimeUnit val="years"/>
      </c:dateAx>
      <c:valAx>
        <c:axId val="11045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5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x14ac:dyDescent="0.15">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x14ac:dyDescent="0.15">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48" t="str">
        <f>データ!H6</f>
        <v>宮城県登米市　登米市立登米市民病院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x14ac:dyDescent="0.15">
      <c r="A8" s="2"/>
      <c r="B8" s="132" t="str">
        <f>データ!K6</f>
        <v>条例全部</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200床以上～300床未満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44" t="s">
        <v>142</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19">
        <f>データ!Y6</f>
        <v>258</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42" t="s">
        <v>10</v>
      </c>
      <c r="NK8" s="143"/>
      <c r="NL8" s="10" t="s">
        <v>11</v>
      </c>
      <c r="NM8" s="11"/>
      <c r="NN8" s="11"/>
      <c r="NO8" s="11"/>
      <c r="NP8" s="11"/>
      <c r="NQ8" s="11"/>
      <c r="NR8" s="11"/>
      <c r="NS8" s="11"/>
      <c r="NT8" s="11"/>
      <c r="NU8" s="11"/>
      <c r="NV8" s="11"/>
      <c r="NW8" s="12"/>
      <c r="NX8" s="4"/>
    </row>
    <row r="9" spans="1:388"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x14ac:dyDescent="0.15">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19">
        <f>データ!Q6</f>
        <v>13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2" t="str">
        <f>データ!R6</f>
        <v>-</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透 訓</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災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258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5" t="s">
        <v>22</v>
      </c>
      <c r="NK10" s="136"/>
      <c r="NL10" s="17" t="s">
        <v>23</v>
      </c>
      <c r="NM10" s="18"/>
      <c r="NN10" s="18"/>
      <c r="NO10" s="18"/>
      <c r="NP10" s="18"/>
      <c r="NQ10" s="18"/>
      <c r="NR10" s="18"/>
      <c r="NS10" s="18"/>
      <c r="NT10" s="18"/>
      <c r="NU10" s="18"/>
      <c r="NV10" s="18"/>
      <c r="NW10" s="19"/>
      <c r="NX10" s="4"/>
    </row>
    <row r="11" spans="1:388" ht="18.75" customHeight="1" x14ac:dyDescent="0.15">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x14ac:dyDescent="0.15">
      <c r="A12" s="2"/>
      <c r="B12" s="119">
        <f>データ!U6</f>
        <v>82026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18796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７：１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19">
        <f>データ!AE6</f>
        <v>227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227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x14ac:dyDescent="0.2">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x14ac:dyDescent="0.15">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6"/>
      <c r="NK17" s="127"/>
      <c r="NL17" s="127"/>
      <c r="NM17" s="127"/>
      <c r="NN17" s="127"/>
      <c r="NO17" s="127"/>
      <c r="NP17" s="127"/>
      <c r="NQ17" s="127"/>
      <c r="NR17" s="127"/>
      <c r="NS17" s="127"/>
      <c r="NT17" s="127"/>
      <c r="NU17" s="127"/>
      <c r="NV17" s="127"/>
      <c r="NW17" s="127"/>
      <c r="NX17" s="128"/>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6"/>
      <c r="NK18" s="127"/>
      <c r="NL18" s="127"/>
      <c r="NM18" s="127"/>
      <c r="NN18" s="127"/>
      <c r="NO18" s="127"/>
      <c r="NP18" s="127"/>
      <c r="NQ18" s="127"/>
      <c r="NR18" s="127"/>
      <c r="NS18" s="127"/>
      <c r="NT18" s="127"/>
      <c r="NU18" s="127"/>
      <c r="NV18" s="127"/>
      <c r="NW18" s="127"/>
      <c r="NX18" s="128"/>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6"/>
      <c r="NK19" s="127"/>
      <c r="NL19" s="127"/>
      <c r="NM19" s="127"/>
      <c r="NN19" s="127"/>
      <c r="NO19" s="127"/>
      <c r="NP19" s="127"/>
      <c r="NQ19" s="127"/>
      <c r="NR19" s="127"/>
      <c r="NS19" s="127"/>
      <c r="NT19" s="127"/>
      <c r="NU19" s="127"/>
      <c r="NV19" s="127"/>
      <c r="NW19" s="127"/>
      <c r="NX19" s="128"/>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6"/>
      <c r="NK20" s="127"/>
      <c r="NL20" s="127"/>
      <c r="NM20" s="127"/>
      <c r="NN20" s="127"/>
      <c r="NO20" s="127"/>
      <c r="NP20" s="127"/>
      <c r="NQ20" s="127"/>
      <c r="NR20" s="127"/>
      <c r="NS20" s="127"/>
      <c r="NT20" s="127"/>
      <c r="NU20" s="127"/>
      <c r="NV20" s="127"/>
      <c r="NW20" s="127"/>
      <c r="NX20" s="128"/>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6"/>
      <c r="NK21" s="127"/>
      <c r="NL21" s="127"/>
      <c r="NM21" s="127"/>
      <c r="NN21" s="127"/>
      <c r="NO21" s="127"/>
      <c r="NP21" s="127"/>
      <c r="NQ21" s="127"/>
      <c r="NR21" s="127"/>
      <c r="NS21" s="127"/>
      <c r="NT21" s="127"/>
      <c r="NU21" s="127"/>
      <c r="NV21" s="127"/>
      <c r="NW21" s="127"/>
      <c r="NX21" s="128"/>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6"/>
      <c r="NK22" s="127"/>
      <c r="NL22" s="127"/>
      <c r="NM22" s="127"/>
      <c r="NN22" s="127"/>
      <c r="NO22" s="127"/>
      <c r="NP22" s="127"/>
      <c r="NQ22" s="127"/>
      <c r="NR22" s="127"/>
      <c r="NS22" s="127"/>
      <c r="NT22" s="127"/>
      <c r="NU22" s="127"/>
      <c r="NV22" s="127"/>
      <c r="NW22" s="127"/>
      <c r="NX22" s="128"/>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6"/>
      <c r="NK23" s="127"/>
      <c r="NL23" s="127"/>
      <c r="NM23" s="127"/>
      <c r="NN23" s="127"/>
      <c r="NO23" s="127"/>
      <c r="NP23" s="127"/>
      <c r="NQ23" s="127"/>
      <c r="NR23" s="127"/>
      <c r="NS23" s="127"/>
      <c r="NT23" s="127"/>
      <c r="NU23" s="127"/>
      <c r="NV23" s="127"/>
      <c r="NW23" s="127"/>
      <c r="NX23" s="128"/>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6"/>
      <c r="NK24" s="127"/>
      <c r="NL24" s="127"/>
      <c r="NM24" s="127"/>
      <c r="NN24" s="127"/>
      <c r="NO24" s="127"/>
      <c r="NP24" s="127"/>
      <c r="NQ24" s="127"/>
      <c r="NR24" s="127"/>
      <c r="NS24" s="127"/>
      <c r="NT24" s="127"/>
      <c r="NU24" s="127"/>
      <c r="NV24" s="127"/>
      <c r="NW24" s="127"/>
      <c r="NX24" s="128"/>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9"/>
      <c r="NK25" s="130"/>
      <c r="NL25" s="130"/>
      <c r="NM25" s="130"/>
      <c r="NN25" s="130"/>
      <c r="NO25" s="130"/>
      <c r="NP25" s="130"/>
      <c r="NQ25" s="130"/>
      <c r="NR25" s="130"/>
      <c r="NS25" s="130"/>
      <c r="NT25" s="130"/>
      <c r="NU25" s="130"/>
      <c r="NV25" s="130"/>
      <c r="NW25" s="130"/>
      <c r="NX25" s="131"/>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144</v>
      </c>
      <c r="NK30" s="114"/>
      <c r="NL30" s="114"/>
      <c r="NM30" s="114"/>
      <c r="NN30" s="114"/>
      <c r="NO30" s="114"/>
      <c r="NP30" s="114"/>
      <c r="NQ30" s="114"/>
      <c r="NR30" s="114"/>
      <c r="NS30" s="114"/>
      <c r="NT30" s="114"/>
      <c r="NU30" s="114"/>
      <c r="NV30" s="114"/>
      <c r="NW30" s="114"/>
      <c r="NX30" s="115"/>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x14ac:dyDescent="0.15">
      <c r="A33" s="2"/>
      <c r="B33" s="26"/>
      <c r="D33" s="6"/>
      <c r="E33" s="6"/>
      <c r="F33" s="6"/>
      <c r="G33" s="99" t="s">
        <v>37</v>
      </c>
      <c r="H33" s="99"/>
      <c r="I33" s="99"/>
      <c r="J33" s="99"/>
      <c r="K33" s="99"/>
      <c r="L33" s="99"/>
      <c r="M33" s="99"/>
      <c r="N33" s="99"/>
      <c r="O33" s="99"/>
      <c r="P33" s="100">
        <f>データ!AH7</f>
        <v>98.1</v>
      </c>
      <c r="Q33" s="101"/>
      <c r="R33" s="101"/>
      <c r="S33" s="101"/>
      <c r="T33" s="101"/>
      <c r="U33" s="101"/>
      <c r="V33" s="101"/>
      <c r="W33" s="101"/>
      <c r="X33" s="101"/>
      <c r="Y33" s="101"/>
      <c r="Z33" s="101"/>
      <c r="AA33" s="101"/>
      <c r="AB33" s="101"/>
      <c r="AC33" s="101"/>
      <c r="AD33" s="102"/>
      <c r="AE33" s="100">
        <f>データ!AI7</f>
        <v>97.3</v>
      </c>
      <c r="AF33" s="101"/>
      <c r="AG33" s="101"/>
      <c r="AH33" s="101"/>
      <c r="AI33" s="101"/>
      <c r="AJ33" s="101"/>
      <c r="AK33" s="101"/>
      <c r="AL33" s="101"/>
      <c r="AM33" s="101"/>
      <c r="AN33" s="101"/>
      <c r="AO33" s="101"/>
      <c r="AP33" s="101"/>
      <c r="AQ33" s="101"/>
      <c r="AR33" s="101"/>
      <c r="AS33" s="102"/>
      <c r="AT33" s="100">
        <f>データ!AJ7</f>
        <v>92.1</v>
      </c>
      <c r="AU33" s="101"/>
      <c r="AV33" s="101"/>
      <c r="AW33" s="101"/>
      <c r="AX33" s="101"/>
      <c r="AY33" s="101"/>
      <c r="AZ33" s="101"/>
      <c r="BA33" s="101"/>
      <c r="BB33" s="101"/>
      <c r="BC33" s="101"/>
      <c r="BD33" s="101"/>
      <c r="BE33" s="101"/>
      <c r="BF33" s="101"/>
      <c r="BG33" s="101"/>
      <c r="BH33" s="102"/>
      <c r="BI33" s="100">
        <f>データ!AK7</f>
        <v>92.7</v>
      </c>
      <c r="BJ33" s="101"/>
      <c r="BK33" s="101"/>
      <c r="BL33" s="101"/>
      <c r="BM33" s="101"/>
      <c r="BN33" s="101"/>
      <c r="BO33" s="101"/>
      <c r="BP33" s="101"/>
      <c r="BQ33" s="101"/>
      <c r="BR33" s="101"/>
      <c r="BS33" s="101"/>
      <c r="BT33" s="101"/>
      <c r="BU33" s="101"/>
      <c r="BV33" s="101"/>
      <c r="BW33" s="102"/>
      <c r="BX33" s="100">
        <f>データ!AL7</f>
        <v>91.2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93.7</v>
      </c>
      <c r="DE33" s="101"/>
      <c r="DF33" s="101"/>
      <c r="DG33" s="101"/>
      <c r="DH33" s="101"/>
      <c r="DI33" s="101"/>
      <c r="DJ33" s="101"/>
      <c r="DK33" s="101"/>
      <c r="DL33" s="101"/>
      <c r="DM33" s="101"/>
      <c r="DN33" s="101"/>
      <c r="DO33" s="101"/>
      <c r="DP33" s="101"/>
      <c r="DQ33" s="101"/>
      <c r="DR33" s="102"/>
      <c r="DS33" s="100">
        <f>データ!AT7</f>
        <v>93.9</v>
      </c>
      <c r="DT33" s="101"/>
      <c r="DU33" s="101"/>
      <c r="DV33" s="101"/>
      <c r="DW33" s="101"/>
      <c r="DX33" s="101"/>
      <c r="DY33" s="101"/>
      <c r="DZ33" s="101"/>
      <c r="EA33" s="101"/>
      <c r="EB33" s="101"/>
      <c r="EC33" s="101"/>
      <c r="ED33" s="101"/>
      <c r="EE33" s="101"/>
      <c r="EF33" s="101"/>
      <c r="EG33" s="102"/>
      <c r="EH33" s="100">
        <f>データ!AU7</f>
        <v>88.3</v>
      </c>
      <c r="EI33" s="101"/>
      <c r="EJ33" s="101"/>
      <c r="EK33" s="101"/>
      <c r="EL33" s="101"/>
      <c r="EM33" s="101"/>
      <c r="EN33" s="101"/>
      <c r="EO33" s="101"/>
      <c r="EP33" s="101"/>
      <c r="EQ33" s="101"/>
      <c r="ER33" s="101"/>
      <c r="ES33" s="101"/>
      <c r="ET33" s="101"/>
      <c r="EU33" s="101"/>
      <c r="EV33" s="102"/>
      <c r="EW33" s="100">
        <f>データ!AV7</f>
        <v>86.9</v>
      </c>
      <c r="EX33" s="101"/>
      <c r="EY33" s="101"/>
      <c r="EZ33" s="101"/>
      <c r="FA33" s="101"/>
      <c r="FB33" s="101"/>
      <c r="FC33" s="101"/>
      <c r="FD33" s="101"/>
      <c r="FE33" s="101"/>
      <c r="FF33" s="101"/>
      <c r="FG33" s="101"/>
      <c r="FH33" s="101"/>
      <c r="FI33" s="101"/>
      <c r="FJ33" s="101"/>
      <c r="FK33" s="102"/>
      <c r="FL33" s="100">
        <f>データ!AW7</f>
        <v>84.6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212.8</v>
      </c>
      <c r="GS33" s="101"/>
      <c r="GT33" s="101"/>
      <c r="GU33" s="101"/>
      <c r="GV33" s="101"/>
      <c r="GW33" s="101"/>
      <c r="GX33" s="101"/>
      <c r="GY33" s="101"/>
      <c r="GZ33" s="101"/>
      <c r="HA33" s="101"/>
      <c r="HB33" s="101"/>
      <c r="HC33" s="101"/>
      <c r="HD33" s="101"/>
      <c r="HE33" s="101"/>
      <c r="HF33" s="102"/>
      <c r="HG33" s="100">
        <f>データ!BE7</f>
        <v>204.6</v>
      </c>
      <c r="HH33" s="101"/>
      <c r="HI33" s="101"/>
      <c r="HJ33" s="101"/>
      <c r="HK33" s="101"/>
      <c r="HL33" s="101"/>
      <c r="HM33" s="101"/>
      <c r="HN33" s="101"/>
      <c r="HO33" s="101"/>
      <c r="HP33" s="101"/>
      <c r="HQ33" s="101"/>
      <c r="HR33" s="101"/>
      <c r="HS33" s="101"/>
      <c r="HT33" s="101"/>
      <c r="HU33" s="102"/>
      <c r="HV33" s="100">
        <f>データ!BF7</f>
        <v>240.2</v>
      </c>
      <c r="HW33" s="101"/>
      <c r="HX33" s="101"/>
      <c r="HY33" s="101"/>
      <c r="HZ33" s="101"/>
      <c r="IA33" s="101"/>
      <c r="IB33" s="101"/>
      <c r="IC33" s="101"/>
      <c r="ID33" s="101"/>
      <c r="IE33" s="101"/>
      <c r="IF33" s="101"/>
      <c r="IG33" s="101"/>
      <c r="IH33" s="101"/>
      <c r="II33" s="101"/>
      <c r="IJ33" s="102"/>
      <c r="IK33" s="100">
        <f>データ!BG7</f>
        <v>250.6</v>
      </c>
      <c r="IL33" s="101"/>
      <c r="IM33" s="101"/>
      <c r="IN33" s="101"/>
      <c r="IO33" s="101"/>
      <c r="IP33" s="101"/>
      <c r="IQ33" s="101"/>
      <c r="IR33" s="101"/>
      <c r="IS33" s="101"/>
      <c r="IT33" s="101"/>
      <c r="IU33" s="101"/>
      <c r="IV33" s="101"/>
      <c r="IW33" s="101"/>
      <c r="IX33" s="101"/>
      <c r="IY33" s="102"/>
      <c r="IZ33" s="100">
        <f>データ!BH7</f>
        <v>290</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67.599999999999994</v>
      </c>
      <c r="KG33" s="101"/>
      <c r="KH33" s="101"/>
      <c r="KI33" s="101"/>
      <c r="KJ33" s="101"/>
      <c r="KK33" s="101"/>
      <c r="KL33" s="101"/>
      <c r="KM33" s="101"/>
      <c r="KN33" s="101"/>
      <c r="KO33" s="101"/>
      <c r="KP33" s="101"/>
      <c r="KQ33" s="101"/>
      <c r="KR33" s="101"/>
      <c r="KS33" s="101"/>
      <c r="KT33" s="102"/>
      <c r="KU33" s="100">
        <f>データ!BP7</f>
        <v>67.7</v>
      </c>
      <c r="KV33" s="101"/>
      <c r="KW33" s="101"/>
      <c r="KX33" s="101"/>
      <c r="KY33" s="101"/>
      <c r="KZ33" s="101"/>
      <c r="LA33" s="101"/>
      <c r="LB33" s="101"/>
      <c r="LC33" s="101"/>
      <c r="LD33" s="101"/>
      <c r="LE33" s="101"/>
      <c r="LF33" s="101"/>
      <c r="LG33" s="101"/>
      <c r="LH33" s="101"/>
      <c r="LI33" s="102"/>
      <c r="LJ33" s="100">
        <f>データ!BQ7</f>
        <v>59.6</v>
      </c>
      <c r="LK33" s="101"/>
      <c r="LL33" s="101"/>
      <c r="LM33" s="101"/>
      <c r="LN33" s="101"/>
      <c r="LO33" s="101"/>
      <c r="LP33" s="101"/>
      <c r="LQ33" s="101"/>
      <c r="LR33" s="101"/>
      <c r="LS33" s="101"/>
      <c r="LT33" s="101"/>
      <c r="LU33" s="101"/>
      <c r="LV33" s="101"/>
      <c r="LW33" s="101"/>
      <c r="LX33" s="102"/>
      <c r="LY33" s="100">
        <f>データ!BR7</f>
        <v>61.5</v>
      </c>
      <c r="LZ33" s="101"/>
      <c r="MA33" s="101"/>
      <c r="MB33" s="101"/>
      <c r="MC33" s="101"/>
      <c r="MD33" s="101"/>
      <c r="ME33" s="101"/>
      <c r="MF33" s="101"/>
      <c r="MG33" s="101"/>
      <c r="MH33" s="101"/>
      <c r="MI33" s="101"/>
      <c r="MJ33" s="101"/>
      <c r="MK33" s="101"/>
      <c r="ML33" s="101"/>
      <c r="MM33" s="102"/>
      <c r="MN33" s="100">
        <f>データ!BS7</f>
        <v>61.1</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x14ac:dyDescent="0.15">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33733</v>
      </c>
      <c r="Q55" s="104"/>
      <c r="R55" s="104"/>
      <c r="S55" s="104"/>
      <c r="T55" s="104"/>
      <c r="U55" s="104"/>
      <c r="V55" s="104"/>
      <c r="W55" s="104"/>
      <c r="X55" s="104"/>
      <c r="Y55" s="104"/>
      <c r="Z55" s="104"/>
      <c r="AA55" s="104"/>
      <c r="AB55" s="104"/>
      <c r="AC55" s="104"/>
      <c r="AD55" s="105"/>
      <c r="AE55" s="103">
        <f>データ!CA7</f>
        <v>34102</v>
      </c>
      <c r="AF55" s="104"/>
      <c r="AG55" s="104"/>
      <c r="AH55" s="104"/>
      <c r="AI55" s="104"/>
      <c r="AJ55" s="104"/>
      <c r="AK55" s="104"/>
      <c r="AL55" s="104"/>
      <c r="AM55" s="104"/>
      <c r="AN55" s="104"/>
      <c r="AO55" s="104"/>
      <c r="AP55" s="104"/>
      <c r="AQ55" s="104"/>
      <c r="AR55" s="104"/>
      <c r="AS55" s="105"/>
      <c r="AT55" s="103">
        <f>データ!CB7</f>
        <v>34738</v>
      </c>
      <c r="AU55" s="104"/>
      <c r="AV55" s="104"/>
      <c r="AW55" s="104"/>
      <c r="AX55" s="104"/>
      <c r="AY55" s="104"/>
      <c r="AZ55" s="104"/>
      <c r="BA55" s="104"/>
      <c r="BB55" s="104"/>
      <c r="BC55" s="104"/>
      <c r="BD55" s="104"/>
      <c r="BE55" s="104"/>
      <c r="BF55" s="104"/>
      <c r="BG55" s="104"/>
      <c r="BH55" s="105"/>
      <c r="BI55" s="103">
        <f>データ!CC7</f>
        <v>34640</v>
      </c>
      <c r="BJ55" s="104"/>
      <c r="BK55" s="104"/>
      <c r="BL55" s="104"/>
      <c r="BM55" s="104"/>
      <c r="BN55" s="104"/>
      <c r="BO55" s="104"/>
      <c r="BP55" s="104"/>
      <c r="BQ55" s="104"/>
      <c r="BR55" s="104"/>
      <c r="BS55" s="104"/>
      <c r="BT55" s="104"/>
      <c r="BU55" s="104"/>
      <c r="BV55" s="104"/>
      <c r="BW55" s="105"/>
      <c r="BX55" s="103">
        <f>データ!CD7</f>
        <v>33300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9479</v>
      </c>
      <c r="DE55" s="104"/>
      <c r="DF55" s="104"/>
      <c r="DG55" s="104"/>
      <c r="DH55" s="104"/>
      <c r="DI55" s="104"/>
      <c r="DJ55" s="104"/>
      <c r="DK55" s="104"/>
      <c r="DL55" s="104"/>
      <c r="DM55" s="104"/>
      <c r="DN55" s="104"/>
      <c r="DO55" s="104"/>
      <c r="DP55" s="104"/>
      <c r="DQ55" s="104"/>
      <c r="DR55" s="105"/>
      <c r="DS55" s="103">
        <f>データ!CL7</f>
        <v>8706</v>
      </c>
      <c r="DT55" s="104"/>
      <c r="DU55" s="104"/>
      <c r="DV55" s="104"/>
      <c r="DW55" s="104"/>
      <c r="DX55" s="104"/>
      <c r="DY55" s="104"/>
      <c r="DZ55" s="104"/>
      <c r="EA55" s="104"/>
      <c r="EB55" s="104"/>
      <c r="EC55" s="104"/>
      <c r="ED55" s="104"/>
      <c r="EE55" s="104"/>
      <c r="EF55" s="104"/>
      <c r="EG55" s="105"/>
      <c r="EH55" s="103">
        <f>データ!CM7</f>
        <v>8834</v>
      </c>
      <c r="EI55" s="104"/>
      <c r="EJ55" s="104"/>
      <c r="EK55" s="104"/>
      <c r="EL55" s="104"/>
      <c r="EM55" s="104"/>
      <c r="EN55" s="104"/>
      <c r="EO55" s="104"/>
      <c r="EP55" s="104"/>
      <c r="EQ55" s="104"/>
      <c r="ER55" s="104"/>
      <c r="ES55" s="104"/>
      <c r="ET55" s="104"/>
      <c r="EU55" s="104"/>
      <c r="EV55" s="105"/>
      <c r="EW55" s="103">
        <f>データ!CN7</f>
        <v>9103</v>
      </c>
      <c r="EX55" s="104"/>
      <c r="EY55" s="104"/>
      <c r="EZ55" s="104"/>
      <c r="FA55" s="104"/>
      <c r="FB55" s="104"/>
      <c r="FC55" s="104"/>
      <c r="FD55" s="104"/>
      <c r="FE55" s="104"/>
      <c r="FF55" s="104"/>
      <c r="FG55" s="104"/>
      <c r="FH55" s="104"/>
      <c r="FI55" s="104"/>
      <c r="FJ55" s="104"/>
      <c r="FK55" s="105"/>
      <c r="FL55" s="103">
        <f>データ!CO7</f>
        <v>9171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55.4</v>
      </c>
      <c r="GS55" s="101"/>
      <c r="GT55" s="101"/>
      <c r="GU55" s="101"/>
      <c r="GV55" s="101"/>
      <c r="GW55" s="101"/>
      <c r="GX55" s="101"/>
      <c r="GY55" s="101"/>
      <c r="GZ55" s="101"/>
      <c r="HA55" s="101"/>
      <c r="HB55" s="101"/>
      <c r="HC55" s="101"/>
      <c r="HD55" s="101"/>
      <c r="HE55" s="101"/>
      <c r="HF55" s="102"/>
      <c r="HG55" s="100">
        <f>データ!CW7</f>
        <v>57.9</v>
      </c>
      <c r="HH55" s="101"/>
      <c r="HI55" s="101"/>
      <c r="HJ55" s="101"/>
      <c r="HK55" s="101"/>
      <c r="HL55" s="101"/>
      <c r="HM55" s="101"/>
      <c r="HN55" s="101"/>
      <c r="HO55" s="101"/>
      <c r="HP55" s="101"/>
      <c r="HQ55" s="101"/>
      <c r="HR55" s="101"/>
      <c r="HS55" s="101"/>
      <c r="HT55" s="101"/>
      <c r="HU55" s="102"/>
      <c r="HV55" s="100">
        <f>データ!CX7</f>
        <v>61.1</v>
      </c>
      <c r="HW55" s="101"/>
      <c r="HX55" s="101"/>
      <c r="HY55" s="101"/>
      <c r="HZ55" s="101"/>
      <c r="IA55" s="101"/>
      <c r="IB55" s="101"/>
      <c r="IC55" s="101"/>
      <c r="ID55" s="101"/>
      <c r="IE55" s="101"/>
      <c r="IF55" s="101"/>
      <c r="IG55" s="101"/>
      <c r="IH55" s="101"/>
      <c r="II55" s="101"/>
      <c r="IJ55" s="102"/>
      <c r="IK55" s="100">
        <f>データ!CY7</f>
        <v>59.3</v>
      </c>
      <c r="IL55" s="101"/>
      <c r="IM55" s="101"/>
      <c r="IN55" s="101"/>
      <c r="IO55" s="101"/>
      <c r="IP55" s="101"/>
      <c r="IQ55" s="101"/>
      <c r="IR55" s="101"/>
      <c r="IS55" s="101"/>
      <c r="IT55" s="101"/>
      <c r="IU55" s="101"/>
      <c r="IV55" s="101"/>
      <c r="IW55" s="101"/>
      <c r="IX55" s="101"/>
      <c r="IY55" s="102"/>
      <c r="IZ55" s="100">
        <f>データ!CZ7</f>
        <v>60.7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18.7</v>
      </c>
      <c r="KG55" s="101"/>
      <c r="KH55" s="101"/>
      <c r="KI55" s="101"/>
      <c r="KJ55" s="101"/>
      <c r="KK55" s="101"/>
      <c r="KL55" s="101"/>
      <c r="KM55" s="101"/>
      <c r="KN55" s="101"/>
      <c r="KO55" s="101"/>
      <c r="KP55" s="101"/>
      <c r="KQ55" s="101"/>
      <c r="KR55" s="101"/>
      <c r="KS55" s="101"/>
      <c r="KT55" s="102"/>
      <c r="KU55" s="100">
        <f>データ!DH7</f>
        <v>15.4</v>
      </c>
      <c r="KV55" s="101"/>
      <c r="KW55" s="101"/>
      <c r="KX55" s="101"/>
      <c r="KY55" s="101"/>
      <c r="KZ55" s="101"/>
      <c r="LA55" s="101"/>
      <c r="LB55" s="101"/>
      <c r="LC55" s="101"/>
      <c r="LD55" s="101"/>
      <c r="LE55" s="101"/>
      <c r="LF55" s="101"/>
      <c r="LG55" s="101"/>
      <c r="LH55" s="101"/>
      <c r="LI55" s="102"/>
      <c r="LJ55" s="100">
        <f>データ!DI7</f>
        <v>15.2</v>
      </c>
      <c r="LK55" s="101"/>
      <c r="LL55" s="101"/>
      <c r="LM55" s="101"/>
      <c r="LN55" s="101"/>
      <c r="LO55" s="101"/>
      <c r="LP55" s="101"/>
      <c r="LQ55" s="101"/>
      <c r="LR55" s="101"/>
      <c r="LS55" s="101"/>
      <c r="LT55" s="101"/>
      <c r="LU55" s="101"/>
      <c r="LV55" s="101"/>
      <c r="LW55" s="101"/>
      <c r="LX55" s="102"/>
      <c r="LY55" s="100">
        <f>データ!DJ7</f>
        <v>15.3</v>
      </c>
      <c r="LZ55" s="101"/>
      <c r="MA55" s="101"/>
      <c r="MB55" s="101"/>
      <c r="MC55" s="101"/>
      <c r="MD55" s="101"/>
      <c r="ME55" s="101"/>
      <c r="MF55" s="101"/>
      <c r="MG55" s="101"/>
      <c r="MH55" s="101"/>
      <c r="MI55" s="101"/>
      <c r="MJ55" s="101"/>
      <c r="MK55" s="101"/>
      <c r="ML55" s="101"/>
      <c r="MM55" s="102"/>
      <c r="MN55" s="100">
        <f>データ!DK7</f>
        <v>14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56.1</v>
      </c>
      <c r="V79" s="83"/>
      <c r="W79" s="83"/>
      <c r="X79" s="83"/>
      <c r="Y79" s="83"/>
      <c r="Z79" s="83"/>
      <c r="AA79" s="83"/>
      <c r="AB79" s="83"/>
      <c r="AC79" s="83"/>
      <c r="AD79" s="83"/>
      <c r="AE79" s="83"/>
      <c r="AF79" s="83"/>
      <c r="AG79" s="83"/>
      <c r="AH79" s="83"/>
      <c r="AI79" s="83"/>
      <c r="AJ79" s="83"/>
      <c r="AK79" s="83"/>
      <c r="AL79" s="83"/>
      <c r="AM79" s="83"/>
      <c r="AN79" s="83">
        <f>データ!DS7</f>
        <v>54.3</v>
      </c>
      <c r="AO79" s="83"/>
      <c r="AP79" s="83"/>
      <c r="AQ79" s="83"/>
      <c r="AR79" s="83"/>
      <c r="AS79" s="83"/>
      <c r="AT79" s="83"/>
      <c r="AU79" s="83"/>
      <c r="AV79" s="83"/>
      <c r="AW79" s="83"/>
      <c r="AX79" s="83"/>
      <c r="AY79" s="83"/>
      <c r="AZ79" s="83"/>
      <c r="BA79" s="83"/>
      <c r="BB79" s="83"/>
      <c r="BC79" s="83"/>
      <c r="BD79" s="83"/>
      <c r="BE79" s="83"/>
      <c r="BF79" s="83"/>
      <c r="BG79" s="83">
        <f>データ!DT7</f>
        <v>54.6</v>
      </c>
      <c r="BH79" s="83"/>
      <c r="BI79" s="83"/>
      <c r="BJ79" s="83"/>
      <c r="BK79" s="83"/>
      <c r="BL79" s="83"/>
      <c r="BM79" s="83"/>
      <c r="BN79" s="83"/>
      <c r="BO79" s="83"/>
      <c r="BP79" s="83"/>
      <c r="BQ79" s="83"/>
      <c r="BR79" s="83"/>
      <c r="BS79" s="83"/>
      <c r="BT79" s="83"/>
      <c r="BU79" s="83"/>
      <c r="BV79" s="83"/>
      <c r="BW79" s="83"/>
      <c r="BX79" s="83"/>
      <c r="BY79" s="83"/>
      <c r="BZ79" s="83">
        <f>データ!DU7</f>
        <v>57.4</v>
      </c>
      <c r="CA79" s="83"/>
      <c r="CB79" s="83"/>
      <c r="CC79" s="83"/>
      <c r="CD79" s="83"/>
      <c r="CE79" s="83"/>
      <c r="CF79" s="83"/>
      <c r="CG79" s="83"/>
      <c r="CH79" s="83"/>
      <c r="CI79" s="83"/>
      <c r="CJ79" s="83"/>
      <c r="CK79" s="83"/>
      <c r="CL79" s="83"/>
      <c r="CM79" s="83"/>
      <c r="CN79" s="83"/>
      <c r="CO79" s="83"/>
      <c r="CP79" s="83"/>
      <c r="CQ79" s="83"/>
      <c r="CR79" s="83"/>
      <c r="CS79" s="83">
        <f>データ!DV7</f>
        <v>60.7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64.400000000000006</v>
      </c>
      <c r="EP79" s="83"/>
      <c r="EQ79" s="83"/>
      <c r="ER79" s="83"/>
      <c r="ES79" s="83"/>
      <c r="ET79" s="83"/>
      <c r="EU79" s="83"/>
      <c r="EV79" s="83"/>
      <c r="EW79" s="83"/>
      <c r="EX79" s="83"/>
      <c r="EY79" s="83"/>
      <c r="EZ79" s="83"/>
      <c r="FA79" s="83"/>
      <c r="FB79" s="83"/>
      <c r="FC79" s="83"/>
      <c r="FD79" s="83"/>
      <c r="FE79" s="83"/>
      <c r="FF79" s="83"/>
      <c r="FG79" s="83"/>
      <c r="FH79" s="83">
        <f>データ!ED7</f>
        <v>64.5</v>
      </c>
      <c r="FI79" s="83"/>
      <c r="FJ79" s="83"/>
      <c r="FK79" s="83"/>
      <c r="FL79" s="83"/>
      <c r="FM79" s="83"/>
      <c r="FN79" s="83"/>
      <c r="FO79" s="83"/>
      <c r="FP79" s="83"/>
      <c r="FQ79" s="83"/>
      <c r="FR79" s="83"/>
      <c r="FS79" s="83"/>
      <c r="FT79" s="83"/>
      <c r="FU79" s="83"/>
      <c r="FV79" s="83"/>
      <c r="FW79" s="83"/>
      <c r="FX79" s="83"/>
      <c r="FY79" s="83"/>
      <c r="FZ79" s="83"/>
      <c r="GA79" s="83">
        <f>データ!EE7</f>
        <v>54.4</v>
      </c>
      <c r="GB79" s="83"/>
      <c r="GC79" s="83"/>
      <c r="GD79" s="83"/>
      <c r="GE79" s="83"/>
      <c r="GF79" s="83"/>
      <c r="GG79" s="83"/>
      <c r="GH79" s="83"/>
      <c r="GI79" s="83"/>
      <c r="GJ79" s="83"/>
      <c r="GK79" s="83"/>
      <c r="GL79" s="83"/>
      <c r="GM79" s="83"/>
      <c r="GN79" s="83"/>
      <c r="GO79" s="83"/>
      <c r="GP79" s="83"/>
      <c r="GQ79" s="83"/>
      <c r="GR79" s="83"/>
      <c r="GS79" s="83"/>
      <c r="GT79" s="83">
        <f>データ!EF7</f>
        <v>61</v>
      </c>
      <c r="GU79" s="83"/>
      <c r="GV79" s="83"/>
      <c r="GW79" s="83"/>
      <c r="GX79" s="83"/>
      <c r="GY79" s="83"/>
      <c r="GZ79" s="83"/>
      <c r="HA79" s="83"/>
      <c r="HB79" s="83"/>
      <c r="HC79" s="83"/>
      <c r="HD79" s="83"/>
      <c r="HE79" s="83"/>
      <c r="HF79" s="83"/>
      <c r="HG79" s="83"/>
      <c r="HH79" s="83"/>
      <c r="HI79" s="83"/>
      <c r="HJ79" s="83"/>
      <c r="HK79" s="83"/>
      <c r="HL79" s="83"/>
      <c r="HM79" s="83">
        <f>データ!EG7</f>
        <v>69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37680651</v>
      </c>
      <c r="JK79" s="79"/>
      <c r="JL79" s="79"/>
      <c r="JM79" s="79"/>
      <c r="JN79" s="79"/>
      <c r="JO79" s="79"/>
      <c r="JP79" s="79"/>
      <c r="JQ79" s="79"/>
      <c r="JR79" s="79"/>
      <c r="JS79" s="79"/>
      <c r="JT79" s="79"/>
      <c r="JU79" s="79"/>
      <c r="JV79" s="79"/>
      <c r="JW79" s="79"/>
      <c r="JX79" s="79"/>
      <c r="JY79" s="79"/>
      <c r="JZ79" s="79"/>
      <c r="KA79" s="79"/>
      <c r="KB79" s="79"/>
      <c r="KC79" s="79">
        <f>データ!EO7</f>
        <v>39904814</v>
      </c>
      <c r="KD79" s="79"/>
      <c r="KE79" s="79"/>
      <c r="KF79" s="79"/>
      <c r="KG79" s="79"/>
      <c r="KH79" s="79"/>
      <c r="KI79" s="79"/>
      <c r="KJ79" s="79"/>
      <c r="KK79" s="79"/>
      <c r="KL79" s="79"/>
      <c r="KM79" s="79"/>
      <c r="KN79" s="79"/>
      <c r="KO79" s="79"/>
      <c r="KP79" s="79"/>
      <c r="KQ79" s="79"/>
      <c r="KR79" s="79"/>
      <c r="KS79" s="79"/>
      <c r="KT79" s="79"/>
      <c r="KU79" s="79"/>
      <c r="KV79" s="79">
        <f>データ!EP7</f>
        <v>42783930</v>
      </c>
      <c r="KW79" s="79"/>
      <c r="KX79" s="79"/>
      <c r="KY79" s="79"/>
      <c r="KZ79" s="79"/>
      <c r="LA79" s="79"/>
      <c r="LB79" s="79"/>
      <c r="LC79" s="79"/>
      <c r="LD79" s="79"/>
      <c r="LE79" s="79"/>
      <c r="LF79" s="79"/>
      <c r="LG79" s="79"/>
      <c r="LH79" s="79"/>
      <c r="LI79" s="79"/>
      <c r="LJ79" s="79"/>
      <c r="LK79" s="79"/>
      <c r="LL79" s="79"/>
      <c r="LM79" s="79"/>
      <c r="LN79" s="79"/>
      <c r="LO79" s="79">
        <f>データ!EQ7</f>
        <v>42465368</v>
      </c>
      <c r="LP79" s="79"/>
      <c r="LQ79" s="79"/>
      <c r="LR79" s="79"/>
      <c r="LS79" s="79"/>
      <c r="LT79" s="79"/>
      <c r="LU79" s="79"/>
      <c r="LV79" s="79"/>
      <c r="LW79" s="79"/>
      <c r="LX79" s="79"/>
      <c r="LY79" s="79"/>
      <c r="LZ79" s="79"/>
      <c r="MA79" s="79"/>
      <c r="MB79" s="79"/>
      <c r="MC79" s="79"/>
      <c r="MD79" s="79"/>
      <c r="ME79" s="79"/>
      <c r="MF79" s="79"/>
      <c r="MG79" s="79"/>
      <c r="MH79" s="79">
        <f>データ!ER7</f>
        <v>42571919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42129</v>
      </c>
      <c r="D6" s="63">
        <f t="shared" si="2"/>
        <v>46</v>
      </c>
      <c r="E6" s="63">
        <f t="shared" si="2"/>
        <v>6</v>
      </c>
      <c r="F6" s="63">
        <f t="shared" si="2"/>
        <v>0</v>
      </c>
      <c r="G6" s="63">
        <f t="shared" si="2"/>
        <v>1</v>
      </c>
      <c r="H6" s="154" t="str">
        <f>IF(H8&lt;&gt;I8,H8,"")&amp;IF(I8&lt;&gt;J8,I8,"")&amp;"　"&amp;J8</f>
        <v>宮城県登米市　登米市立登米市民病院</v>
      </c>
      <c r="I6" s="155"/>
      <c r="J6" s="156"/>
      <c r="K6" s="63" t="str">
        <f t="shared" si="2"/>
        <v>条例全部</v>
      </c>
      <c r="L6" s="63" t="str">
        <f t="shared" si="2"/>
        <v>病院事業</v>
      </c>
      <c r="M6" s="63" t="str">
        <f t="shared" si="2"/>
        <v>一般病院</v>
      </c>
      <c r="N6" s="63" t="str">
        <f>N8</f>
        <v>200床以上～300床未満</v>
      </c>
      <c r="O6" s="63"/>
      <c r="P6" s="63" t="str">
        <f>P8</f>
        <v>直営</v>
      </c>
      <c r="Q6" s="64">
        <f t="shared" ref="Q6:AG6" si="3">Q8</f>
        <v>13</v>
      </c>
      <c r="R6" s="63" t="str">
        <f t="shared" si="3"/>
        <v>-</v>
      </c>
      <c r="S6" s="63" t="str">
        <f t="shared" si="3"/>
        <v>ド 透 訓</v>
      </c>
      <c r="T6" s="63" t="str">
        <f t="shared" si="3"/>
        <v>救 災 輪</v>
      </c>
      <c r="U6" s="64">
        <f>U8</f>
        <v>82026</v>
      </c>
      <c r="V6" s="64">
        <f>V8</f>
        <v>18796</v>
      </c>
      <c r="W6" s="63" t="str">
        <f>W8</f>
        <v>非該当</v>
      </c>
      <c r="X6" s="63" t="str">
        <f t="shared" si="3"/>
        <v>７：１</v>
      </c>
      <c r="Y6" s="64">
        <f t="shared" si="3"/>
        <v>258</v>
      </c>
      <c r="Z6" s="64" t="str">
        <f t="shared" si="3"/>
        <v>-</v>
      </c>
      <c r="AA6" s="64" t="str">
        <f t="shared" si="3"/>
        <v>-</v>
      </c>
      <c r="AB6" s="64" t="str">
        <f t="shared" si="3"/>
        <v>-</v>
      </c>
      <c r="AC6" s="64" t="str">
        <f t="shared" si="3"/>
        <v>-</v>
      </c>
      <c r="AD6" s="64">
        <f t="shared" si="3"/>
        <v>258</v>
      </c>
      <c r="AE6" s="64">
        <f t="shared" si="3"/>
        <v>227</v>
      </c>
      <c r="AF6" s="64" t="str">
        <f t="shared" si="3"/>
        <v>-</v>
      </c>
      <c r="AG6" s="64">
        <f t="shared" si="3"/>
        <v>227</v>
      </c>
      <c r="AH6" s="65">
        <f>IF(AH8="-",NA(),AH8)</f>
        <v>98.1</v>
      </c>
      <c r="AI6" s="65">
        <f t="shared" ref="AI6:AQ6" si="4">IF(AI8="-",NA(),AI8)</f>
        <v>97.3</v>
      </c>
      <c r="AJ6" s="65">
        <f t="shared" si="4"/>
        <v>92.1</v>
      </c>
      <c r="AK6" s="65">
        <f t="shared" si="4"/>
        <v>92.7</v>
      </c>
      <c r="AL6" s="65">
        <f t="shared" si="4"/>
        <v>91.2</v>
      </c>
      <c r="AM6" s="65">
        <f t="shared" si="4"/>
        <v>98.6</v>
      </c>
      <c r="AN6" s="65">
        <f t="shared" si="4"/>
        <v>98.1</v>
      </c>
      <c r="AO6" s="65">
        <f t="shared" si="4"/>
        <v>97.9</v>
      </c>
      <c r="AP6" s="65">
        <f t="shared" si="4"/>
        <v>96.6</v>
      </c>
      <c r="AQ6" s="65">
        <f t="shared" si="4"/>
        <v>96.2</v>
      </c>
      <c r="AR6" s="65" t="str">
        <f>IF(AR8="-","【-】","【"&amp;SUBSTITUTE(TEXT(AR8,"#,##0.0"),"-","△")&amp;"】")</f>
        <v>【98.4】</v>
      </c>
      <c r="AS6" s="65">
        <f>IF(AS8="-",NA(),AS8)</f>
        <v>93.7</v>
      </c>
      <c r="AT6" s="65">
        <f t="shared" ref="AT6:BB6" si="5">IF(AT8="-",NA(),AT8)</f>
        <v>93.9</v>
      </c>
      <c r="AU6" s="65">
        <f t="shared" si="5"/>
        <v>88.3</v>
      </c>
      <c r="AV6" s="65">
        <f t="shared" si="5"/>
        <v>86.9</v>
      </c>
      <c r="AW6" s="65">
        <f t="shared" si="5"/>
        <v>84.6</v>
      </c>
      <c r="AX6" s="65">
        <f t="shared" si="5"/>
        <v>89.6</v>
      </c>
      <c r="AY6" s="65">
        <f t="shared" si="5"/>
        <v>89.6</v>
      </c>
      <c r="AZ6" s="65">
        <f t="shared" si="5"/>
        <v>88</v>
      </c>
      <c r="BA6" s="65">
        <f t="shared" si="5"/>
        <v>86.2</v>
      </c>
      <c r="BB6" s="65">
        <f t="shared" si="5"/>
        <v>85.7</v>
      </c>
      <c r="BC6" s="65" t="str">
        <f>IF(BC8="-","【-】","【"&amp;SUBSTITUTE(TEXT(BC8,"#,##0.0"),"-","△")&amp;"】")</f>
        <v>【89.5】</v>
      </c>
      <c r="BD6" s="65">
        <f>IF(BD8="-",NA(),BD8)</f>
        <v>212.8</v>
      </c>
      <c r="BE6" s="65">
        <f t="shared" ref="BE6:BM6" si="6">IF(BE8="-",NA(),BE8)</f>
        <v>204.6</v>
      </c>
      <c r="BF6" s="65">
        <f t="shared" si="6"/>
        <v>240.2</v>
      </c>
      <c r="BG6" s="65">
        <f t="shared" si="6"/>
        <v>250.6</v>
      </c>
      <c r="BH6" s="65">
        <f t="shared" si="6"/>
        <v>290</v>
      </c>
      <c r="BI6" s="65">
        <f t="shared" si="6"/>
        <v>99.7</v>
      </c>
      <c r="BJ6" s="65">
        <f t="shared" si="6"/>
        <v>103.1</v>
      </c>
      <c r="BK6" s="65">
        <f t="shared" si="6"/>
        <v>87.1</v>
      </c>
      <c r="BL6" s="65">
        <f t="shared" si="6"/>
        <v>81.599999999999994</v>
      </c>
      <c r="BM6" s="65">
        <f t="shared" si="6"/>
        <v>84.7</v>
      </c>
      <c r="BN6" s="65" t="str">
        <f>IF(BN8="-","【-】","【"&amp;SUBSTITUTE(TEXT(BN8,"#,##0.0"),"-","△")&amp;"】")</f>
        <v>【63.6】</v>
      </c>
      <c r="BO6" s="65">
        <f>IF(BO8="-",NA(),BO8)</f>
        <v>67.599999999999994</v>
      </c>
      <c r="BP6" s="65">
        <f t="shared" ref="BP6:BX6" si="7">IF(BP8="-",NA(),BP8)</f>
        <v>67.7</v>
      </c>
      <c r="BQ6" s="65">
        <f t="shared" si="7"/>
        <v>59.6</v>
      </c>
      <c r="BR6" s="65">
        <f t="shared" si="7"/>
        <v>61.5</v>
      </c>
      <c r="BS6" s="65">
        <f t="shared" si="7"/>
        <v>61.1</v>
      </c>
      <c r="BT6" s="65">
        <f t="shared" si="7"/>
        <v>69.2</v>
      </c>
      <c r="BU6" s="65">
        <f t="shared" si="7"/>
        <v>69.2</v>
      </c>
      <c r="BV6" s="65">
        <f t="shared" si="7"/>
        <v>69.099999999999994</v>
      </c>
      <c r="BW6" s="65">
        <f t="shared" si="7"/>
        <v>69.8</v>
      </c>
      <c r="BX6" s="65">
        <f t="shared" si="7"/>
        <v>71.2</v>
      </c>
      <c r="BY6" s="65" t="str">
        <f>IF(BY8="-","【-】","【"&amp;SUBSTITUTE(TEXT(BY8,"#,##0.0"),"-","△")&amp;"】")</f>
        <v>【74.2】</v>
      </c>
      <c r="BZ6" s="66">
        <f>IF(BZ8="-",NA(),BZ8)</f>
        <v>33733</v>
      </c>
      <c r="CA6" s="66">
        <f t="shared" ref="CA6:CI6" si="8">IF(CA8="-",NA(),CA8)</f>
        <v>34102</v>
      </c>
      <c r="CB6" s="66">
        <f t="shared" si="8"/>
        <v>34738</v>
      </c>
      <c r="CC6" s="66">
        <f t="shared" si="8"/>
        <v>34640</v>
      </c>
      <c r="CD6" s="66">
        <f t="shared" si="8"/>
        <v>33300</v>
      </c>
      <c r="CE6" s="66">
        <f t="shared" si="8"/>
        <v>43624</v>
      </c>
      <c r="CF6" s="66">
        <f t="shared" si="8"/>
        <v>43981</v>
      </c>
      <c r="CG6" s="66">
        <f t="shared" si="8"/>
        <v>45099</v>
      </c>
      <c r="CH6" s="66">
        <f t="shared" si="8"/>
        <v>45085</v>
      </c>
      <c r="CI6" s="66">
        <f t="shared" si="8"/>
        <v>44825</v>
      </c>
      <c r="CJ6" s="65" t="str">
        <f>IF(CJ8="-","【-】","【"&amp;SUBSTITUTE(TEXT(CJ8,"#,##0"),"-","△")&amp;"】")</f>
        <v>【49,667】</v>
      </c>
      <c r="CK6" s="66">
        <f>IF(CK8="-",NA(),CK8)</f>
        <v>9479</v>
      </c>
      <c r="CL6" s="66">
        <f t="shared" ref="CL6:CT6" si="9">IF(CL8="-",NA(),CL8)</f>
        <v>8706</v>
      </c>
      <c r="CM6" s="66">
        <f t="shared" si="9"/>
        <v>8834</v>
      </c>
      <c r="CN6" s="66">
        <f t="shared" si="9"/>
        <v>9103</v>
      </c>
      <c r="CO6" s="66">
        <f t="shared" si="9"/>
        <v>9171</v>
      </c>
      <c r="CP6" s="66">
        <f t="shared" si="9"/>
        <v>10842</v>
      </c>
      <c r="CQ6" s="66">
        <f t="shared" si="9"/>
        <v>11009</v>
      </c>
      <c r="CR6" s="66">
        <f t="shared" si="9"/>
        <v>11173</v>
      </c>
      <c r="CS6" s="66">
        <f t="shared" si="9"/>
        <v>11881</v>
      </c>
      <c r="CT6" s="66">
        <f t="shared" si="9"/>
        <v>12023</v>
      </c>
      <c r="CU6" s="65" t="str">
        <f>IF(CU8="-","【-】","【"&amp;SUBSTITUTE(TEXT(CU8,"#,##0"),"-","△")&amp;"】")</f>
        <v>【13,758】</v>
      </c>
      <c r="CV6" s="65">
        <f>IF(CV8="-",NA(),CV8)</f>
        <v>55.4</v>
      </c>
      <c r="CW6" s="65">
        <f t="shared" ref="CW6:DE6" si="10">IF(CW8="-",NA(),CW8)</f>
        <v>57.9</v>
      </c>
      <c r="CX6" s="65">
        <f t="shared" si="10"/>
        <v>61.1</v>
      </c>
      <c r="CY6" s="65">
        <f t="shared" si="10"/>
        <v>59.3</v>
      </c>
      <c r="CZ6" s="65">
        <f t="shared" si="10"/>
        <v>60.7</v>
      </c>
      <c r="DA6" s="65">
        <f t="shared" si="10"/>
        <v>56.7</v>
      </c>
      <c r="DB6" s="65">
        <f t="shared" si="10"/>
        <v>56.5</v>
      </c>
      <c r="DC6" s="65">
        <f t="shared" si="10"/>
        <v>57.6</v>
      </c>
      <c r="DD6" s="65">
        <f t="shared" si="10"/>
        <v>58.3</v>
      </c>
      <c r="DE6" s="65">
        <f t="shared" si="10"/>
        <v>59.7</v>
      </c>
      <c r="DF6" s="65" t="str">
        <f>IF(DF8="-","【-】","【"&amp;SUBSTITUTE(TEXT(DF8,"#,##0.0"),"-","△")&amp;"】")</f>
        <v>【55.2】</v>
      </c>
      <c r="DG6" s="65">
        <f>IF(DG8="-",NA(),DG8)</f>
        <v>18.7</v>
      </c>
      <c r="DH6" s="65">
        <f t="shared" ref="DH6:DP6" si="11">IF(DH8="-",NA(),DH8)</f>
        <v>15.4</v>
      </c>
      <c r="DI6" s="65">
        <f t="shared" si="11"/>
        <v>15.2</v>
      </c>
      <c r="DJ6" s="65">
        <f t="shared" si="11"/>
        <v>15.3</v>
      </c>
      <c r="DK6" s="65">
        <f t="shared" si="11"/>
        <v>14</v>
      </c>
      <c r="DL6" s="65">
        <f t="shared" si="11"/>
        <v>22.3</v>
      </c>
      <c r="DM6" s="65">
        <f t="shared" si="11"/>
        <v>22</v>
      </c>
      <c r="DN6" s="65">
        <f t="shared" si="11"/>
        <v>21.3</v>
      </c>
      <c r="DO6" s="65">
        <f t="shared" si="11"/>
        <v>22</v>
      </c>
      <c r="DP6" s="65">
        <f t="shared" si="11"/>
        <v>20.9</v>
      </c>
      <c r="DQ6" s="65" t="str">
        <f>IF(DQ8="-","【-】","【"&amp;SUBSTITUTE(TEXT(DQ8,"#,##0.0"),"-","△")&amp;"】")</f>
        <v>【24.1】</v>
      </c>
      <c r="DR6" s="65">
        <f>IF(DR8="-",NA(),DR8)</f>
        <v>56.1</v>
      </c>
      <c r="DS6" s="65">
        <f t="shared" ref="DS6:EA6" si="12">IF(DS8="-",NA(),DS8)</f>
        <v>54.3</v>
      </c>
      <c r="DT6" s="65">
        <f t="shared" si="12"/>
        <v>54.6</v>
      </c>
      <c r="DU6" s="65">
        <f t="shared" si="12"/>
        <v>57.4</v>
      </c>
      <c r="DV6" s="65">
        <f t="shared" si="12"/>
        <v>60.7</v>
      </c>
      <c r="DW6" s="65">
        <f t="shared" si="12"/>
        <v>47.2</v>
      </c>
      <c r="DX6" s="65">
        <f t="shared" si="12"/>
        <v>48.2</v>
      </c>
      <c r="DY6" s="65">
        <f t="shared" si="12"/>
        <v>49.7</v>
      </c>
      <c r="DZ6" s="65">
        <f t="shared" si="12"/>
        <v>48.1</v>
      </c>
      <c r="EA6" s="65">
        <f t="shared" si="12"/>
        <v>44.7</v>
      </c>
      <c r="EB6" s="65" t="str">
        <f>IF(EB8="-","【-】","【"&amp;SUBSTITUTE(TEXT(EB8,"#,##0.0"),"-","△")&amp;"】")</f>
        <v>【50.7】</v>
      </c>
      <c r="EC6" s="65">
        <f>IF(EC8="-",NA(),EC8)</f>
        <v>64.400000000000006</v>
      </c>
      <c r="ED6" s="65">
        <f t="shared" ref="ED6:EL6" si="13">IF(ED8="-",NA(),ED8)</f>
        <v>64.5</v>
      </c>
      <c r="EE6" s="65">
        <f t="shared" si="13"/>
        <v>54.4</v>
      </c>
      <c r="EF6" s="65">
        <f t="shared" si="13"/>
        <v>61</v>
      </c>
      <c r="EG6" s="65">
        <f t="shared" si="13"/>
        <v>69</v>
      </c>
      <c r="EH6" s="65">
        <f t="shared" si="13"/>
        <v>61.6</v>
      </c>
      <c r="EI6" s="65">
        <f t="shared" si="13"/>
        <v>61.6</v>
      </c>
      <c r="EJ6" s="65">
        <f t="shared" si="13"/>
        <v>66.900000000000006</v>
      </c>
      <c r="EK6" s="65">
        <f t="shared" si="13"/>
        <v>66.5</v>
      </c>
      <c r="EL6" s="65">
        <f t="shared" si="13"/>
        <v>64.2</v>
      </c>
      <c r="EM6" s="65" t="str">
        <f>IF(EM8="-","【-】","【"&amp;SUBSTITUTE(TEXT(EM8,"#,##0.0"),"-","△")&amp;"】")</f>
        <v>【65.7】</v>
      </c>
      <c r="EN6" s="66">
        <f>IF(EN8="-",NA(),EN8)</f>
        <v>37680651</v>
      </c>
      <c r="EO6" s="66">
        <f t="shared" ref="EO6:EW6" si="14">IF(EO8="-",NA(),EO8)</f>
        <v>39904814</v>
      </c>
      <c r="EP6" s="66">
        <f t="shared" si="14"/>
        <v>42783930</v>
      </c>
      <c r="EQ6" s="66">
        <f t="shared" si="14"/>
        <v>42465368</v>
      </c>
      <c r="ER6" s="66">
        <f t="shared" si="14"/>
        <v>42571919</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42129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13</v>
      </c>
      <c r="R7" s="63" t="str">
        <f t="shared" si="15"/>
        <v>-</v>
      </c>
      <c r="S7" s="63" t="str">
        <f t="shared" si="15"/>
        <v>ド 透 訓</v>
      </c>
      <c r="T7" s="63" t="str">
        <f t="shared" si="15"/>
        <v>救 災 輪</v>
      </c>
      <c r="U7" s="64">
        <f>U8</f>
        <v>82026</v>
      </c>
      <c r="V7" s="64">
        <f>V8</f>
        <v>18796</v>
      </c>
      <c r="W7" s="63" t="str">
        <f>W8</f>
        <v>非該当</v>
      </c>
      <c r="X7" s="63" t="str">
        <f t="shared" si="15"/>
        <v>７：１</v>
      </c>
      <c r="Y7" s="64">
        <f t="shared" si="15"/>
        <v>258</v>
      </c>
      <c r="Z7" s="64" t="str">
        <f t="shared" si="15"/>
        <v>-</v>
      </c>
      <c r="AA7" s="64" t="str">
        <f t="shared" si="15"/>
        <v>-</v>
      </c>
      <c r="AB7" s="64" t="str">
        <f t="shared" si="15"/>
        <v>-</v>
      </c>
      <c r="AC7" s="64" t="str">
        <f t="shared" si="15"/>
        <v>-</v>
      </c>
      <c r="AD7" s="64">
        <f t="shared" si="15"/>
        <v>258</v>
      </c>
      <c r="AE7" s="64">
        <f t="shared" si="15"/>
        <v>227</v>
      </c>
      <c r="AF7" s="64" t="str">
        <f t="shared" si="15"/>
        <v>-</v>
      </c>
      <c r="AG7" s="64">
        <f t="shared" si="15"/>
        <v>227</v>
      </c>
      <c r="AH7" s="65">
        <f>AH8</f>
        <v>98.1</v>
      </c>
      <c r="AI7" s="65">
        <f t="shared" ref="AI7:AQ7" si="16">AI8</f>
        <v>97.3</v>
      </c>
      <c r="AJ7" s="65">
        <f t="shared" si="16"/>
        <v>92.1</v>
      </c>
      <c r="AK7" s="65">
        <f t="shared" si="16"/>
        <v>92.7</v>
      </c>
      <c r="AL7" s="65">
        <f t="shared" si="16"/>
        <v>91.2</v>
      </c>
      <c r="AM7" s="65">
        <f t="shared" si="16"/>
        <v>98.6</v>
      </c>
      <c r="AN7" s="65">
        <f t="shared" si="16"/>
        <v>98.1</v>
      </c>
      <c r="AO7" s="65">
        <f t="shared" si="16"/>
        <v>97.9</v>
      </c>
      <c r="AP7" s="65">
        <f t="shared" si="16"/>
        <v>96.6</v>
      </c>
      <c r="AQ7" s="65">
        <f t="shared" si="16"/>
        <v>96.2</v>
      </c>
      <c r="AR7" s="65"/>
      <c r="AS7" s="65">
        <f>AS8</f>
        <v>93.7</v>
      </c>
      <c r="AT7" s="65">
        <f t="shared" ref="AT7:BB7" si="17">AT8</f>
        <v>93.9</v>
      </c>
      <c r="AU7" s="65">
        <f t="shared" si="17"/>
        <v>88.3</v>
      </c>
      <c r="AV7" s="65">
        <f t="shared" si="17"/>
        <v>86.9</v>
      </c>
      <c r="AW7" s="65">
        <f t="shared" si="17"/>
        <v>84.6</v>
      </c>
      <c r="AX7" s="65">
        <f t="shared" si="17"/>
        <v>89.6</v>
      </c>
      <c r="AY7" s="65">
        <f t="shared" si="17"/>
        <v>89.6</v>
      </c>
      <c r="AZ7" s="65">
        <f t="shared" si="17"/>
        <v>88</v>
      </c>
      <c r="BA7" s="65">
        <f t="shared" si="17"/>
        <v>86.2</v>
      </c>
      <c r="BB7" s="65">
        <f t="shared" si="17"/>
        <v>85.7</v>
      </c>
      <c r="BC7" s="65"/>
      <c r="BD7" s="65">
        <f>BD8</f>
        <v>212.8</v>
      </c>
      <c r="BE7" s="65">
        <f t="shared" ref="BE7:BM7" si="18">BE8</f>
        <v>204.6</v>
      </c>
      <c r="BF7" s="65">
        <f t="shared" si="18"/>
        <v>240.2</v>
      </c>
      <c r="BG7" s="65">
        <f t="shared" si="18"/>
        <v>250.6</v>
      </c>
      <c r="BH7" s="65">
        <f t="shared" si="18"/>
        <v>290</v>
      </c>
      <c r="BI7" s="65">
        <f t="shared" si="18"/>
        <v>99.7</v>
      </c>
      <c r="BJ7" s="65">
        <f t="shared" si="18"/>
        <v>103.1</v>
      </c>
      <c r="BK7" s="65">
        <f t="shared" si="18"/>
        <v>87.1</v>
      </c>
      <c r="BL7" s="65">
        <f t="shared" si="18"/>
        <v>81.599999999999994</v>
      </c>
      <c r="BM7" s="65">
        <f t="shared" si="18"/>
        <v>84.7</v>
      </c>
      <c r="BN7" s="65"/>
      <c r="BO7" s="65">
        <f>BO8</f>
        <v>67.599999999999994</v>
      </c>
      <c r="BP7" s="65">
        <f t="shared" ref="BP7:BX7" si="19">BP8</f>
        <v>67.7</v>
      </c>
      <c r="BQ7" s="65">
        <f t="shared" si="19"/>
        <v>59.6</v>
      </c>
      <c r="BR7" s="65">
        <f t="shared" si="19"/>
        <v>61.5</v>
      </c>
      <c r="BS7" s="65">
        <f t="shared" si="19"/>
        <v>61.1</v>
      </c>
      <c r="BT7" s="65">
        <f t="shared" si="19"/>
        <v>69.2</v>
      </c>
      <c r="BU7" s="65">
        <f t="shared" si="19"/>
        <v>69.2</v>
      </c>
      <c r="BV7" s="65">
        <f t="shared" si="19"/>
        <v>69.099999999999994</v>
      </c>
      <c r="BW7" s="65">
        <f t="shared" si="19"/>
        <v>69.8</v>
      </c>
      <c r="BX7" s="65">
        <f t="shared" si="19"/>
        <v>71.2</v>
      </c>
      <c r="BY7" s="65"/>
      <c r="BZ7" s="66">
        <f>BZ8</f>
        <v>33733</v>
      </c>
      <c r="CA7" s="66">
        <f t="shared" ref="CA7:CI7" si="20">CA8</f>
        <v>34102</v>
      </c>
      <c r="CB7" s="66">
        <f t="shared" si="20"/>
        <v>34738</v>
      </c>
      <c r="CC7" s="66">
        <f t="shared" si="20"/>
        <v>34640</v>
      </c>
      <c r="CD7" s="66">
        <f t="shared" si="20"/>
        <v>33300</v>
      </c>
      <c r="CE7" s="66">
        <f t="shared" si="20"/>
        <v>43624</v>
      </c>
      <c r="CF7" s="66">
        <f t="shared" si="20"/>
        <v>43981</v>
      </c>
      <c r="CG7" s="66">
        <f t="shared" si="20"/>
        <v>45099</v>
      </c>
      <c r="CH7" s="66">
        <f t="shared" si="20"/>
        <v>45085</v>
      </c>
      <c r="CI7" s="66">
        <f t="shared" si="20"/>
        <v>44825</v>
      </c>
      <c r="CJ7" s="65"/>
      <c r="CK7" s="66">
        <f>CK8</f>
        <v>9479</v>
      </c>
      <c r="CL7" s="66">
        <f t="shared" ref="CL7:CT7" si="21">CL8</f>
        <v>8706</v>
      </c>
      <c r="CM7" s="66">
        <f t="shared" si="21"/>
        <v>8834</v>
      </c>
      <c r="CN7" s="66">
        <f t="shared" si="21"/>
        <v>9103</v>
      </c>
      <c r="CO7" s="66">
        <f t="shared" si="21"/>
        <v>9171</v>
      </c>
      <c r="CP7" s="66">
        <f t="shared" si="21"/>
        <v>10842</v>
      </c>
      <c r="CQ7" s="66">
        <f t="shared" si="21"/>
        <v>11009</v>
      </c>
      <c r="CR7" s="66">
        <f t="shared" si="21"/>
        <v>11173</v>
      </c>
      <c r="CS7" s="66">
        <f t="shared" si="21"/>
        <v>11881</v>
      </c>
      <c r="CT7" s="66">
        <f t="shared" si="21"/>
        <v>12023</v>
      </c>
      <c r="CU7" s="65"/>
      <c r="CV7" s="65">
        <f>CV8</f>
        <v>55.4</v>
      </c>
      <c r="CW7" s="65">
        <f t="shared" ref="CW7:DE7" si="22">CW8</f>
        <v>57.9</v>
      </c>
      <c r="CX7" s="65">
        <f t="shared" si="22"/>
        <v>61.1</v>
      </c>
      <c r="CY7" s="65">
        <f t="shared" si="22"/>
        <v>59.3</v>
      </c>
      <c r="CZ7" s="65">
        <f t="shared" si="22"/>
        <v>60.7</v>
      </c>
      <c r="DA7" s="65">
        <f t="shared" si="22"/>
        <v>56.7</v>
      </c>
      <c r="DB7" s="65">
        <f t="shared" si="22"/>
        <v>56.5</v>
      </c>
      <c r="DC7" s="65">
        <f t="shared" si="22"/>
        <v>57.6</v>
      </c>
      <c r="DD7" s="65">
        <f t="shared" si="22"/>
        <v>58.3</v>
      </c>
      <c r="DE7" s="65">
        <f t="shared" si="22"/>
        <v>59.7</v>
      </c>
      <c r="DF7" s="65"/>
      <c r="DG7" s="65">
        <f>DG8</f>
        <v>18.7</v>
      </c>
      <c r="DH7" s="65">
        <f t="shared" ref="DH7:DP7" si="23">DH8</f>
        <v>15.4</v>
      </c>
      <c r="DI7" s="65">
        <f t="shared" si="23"/>
        <v>15.2</v>
      </c>
      <c r="DJ7" s="65">
        <f t="shared" si="23"/>
        <v>15.3</v>
      </c>
      <c r="DK7" s="65">
        <f t="shared" si="23"/>
        <v>14</v>
      </c>
      <c r="DL7" s="65">
        <f t="shared" si="23"/>
        <v>22.3</v>
      </c>
      <c r="DM7" s="65">
        <f t="shared" si="23"/>
        <v>22</v>
      </c>
      <c r="DN7" s="65">
        <f t="shared" si="23"/>
        <v>21.3</v>
      </c>
      <c r="DO7" s="65">
        <f t="shared" si="23"/>
        <v>22</v>
      </c>
      <c r="DP7" s="65">
        <f t="shared" si="23"/>
        <v>20.9</v>
      </c>
      <c r="DQ7" s="65"/>
      <c r="DR7" s="65">
        <f>DR8</f>
        <v>56.1</v>
      </c>
      <c r="DS7" s="65">
        <f t="shared" ref="DS7:EA7" si="24">DS8</f>
        <v>54.3</v>
      </c>
      <c r="DT7" s="65">
        <f t="shared" si="24"/>
        <v>54.6</v>
      </c>
      <c r="DU7" s="65">
        <f t="shared" si="24"/>
        <v>57.4</v>
      </c>
      <c r="DV7" s="65">
        <f t="shared" si="24"/>
        <v>60.7</v>
      </c>
      <c r="DW7" s="65">
        <f t="shared" si="24"/>
        <v>47.2</v>
      </c>
      <c r="DX7" s="65">
        <f t="shared" si="24"/>
        <v>48.2</v>
      </c>
      <c r="DY7" s="65">
        <f t="shared" si="24"/>
        <v>49.7</v>
      </c>
      <c r="DZ7" s="65">
        <f t="shared" si="24"/>
        <v>48.1</v>
      </c>
      <c r="EA7" s="65">
        <f t="shared" si="24"/>
        <v>44.7</v>
      </c>
      <c r="EB7" s="65"/>
      <c r="EC7" s="65">
        <f>EC8</f>
        <v>64.400000000000006</v>
      </c>
      <c r="ED7" s="65">
        <f t="shared" ref="ED7:EL7" si="25">ED8</f>
        <v>64.5</v>
      </c>
      <c r="EE7" s="65">
        <f t="shared" si="25"/>
        <v>54.4</v>
      </c>
      <c r="EF7" s="65">
        <f t="shared" si="25"/>
        <v>61</v>
      </c>
      <c r="EG7" s="65">
        <f t="shared" si="25"/>
        <v>69</v>
      </c>
      <c r="EH7" s="65">
        <f t="shared" si="25"/>
        <v>61.6</v>
      </c>
      <c r="EI7" s="65">
        <f t="shared" si="25"/>
        <v>61.6</v>
      </c>
      <c r="EJ7" s="65">
        <f t="shared" si="25"/>
        <v>66.900000000000006</v>
      </c>
      <c r="EK7" s="65">
        <f t="shared" si="25"/>
        <v>66.5</v>
      </c>
      <c r="EL7" s="65">
        <f t="shared" si="25"/>
        <v>64.2</v>
      </c>
      <c r="EM7" s="65"/>
      <c r="EN7" s="66">
        <f>EN8</f>
        <v>37680651</v>
      </c>
      <c r="EO7" s="66">
        <f t="shared" ref="EO7:EW7" si="26">EO8</f>
        <v>39904814</v>
      </c>
      <c r="EP7" s="66">
        <f t="shared" si="26"/>
        <v>42783930</v>
      </c>
      <c r="EQ7" s="66">
        <f t="shared" si="26"/>
        <v>42465368</v>
      </c>
      <c r="ER7" s="66">
        <f t="shared" si="26"/>
        <v>42571919</v>
      </c>
      <c r="ES7" s="66">
        <f t="shared" si="26"/>
        <v>34077241</v>
      </c>
      <c r="ET7" s="66">
        <f t="shared" si="26"/>
        <v>34106897</v>
      </c>
      <c r="EU7" s="66">
        <f t="shared" si="26"/>
        <v>37367806</v>
      </c>
      <c r="EV7" s="66">
        <f t="shared" si="26"/>
        <v>39301664</v>
      </c>
      <c r="EW7" s="66">
        <f t="shared" si="26"/>
        <v>41260555</v>
      </c>
      <c r="EX7" s="66"/>
    </row>
    <row r="8" spans="1:154" s="67" customFormat="1" x14ac:dyDescent="0.15">
      <c r="A8" s="48"/>
      <c r="B8" s="68">
        <v>2016</v>
      </c>
      <c r="C8" s="68">
        <v>42129</v>
      </c>
      <c r="D8" s="68">
        <v>46</v>
      </c>
      <c r="E8" s="68">
        <v>6</v>
      </c>
      <c r="F8" s="68">
        <v>0</v>
      </c>
      <c r="G8" s="68">
        <v>1</v>
      </c>
      <c r="H8" s="68" t="s">
        <v>123</v>
      </c>
      <c r="I8" s="68" t="s">
        <v>124</v>
      </c>
      <c r="J8" s="68" t="s">
        <v>125</v>
      </c>
      <c r="K8" s="68" t="s">
        <v>126</v>
      </c>
      <c r="L8" s="68" t="s">
        <v>127</v>
      </c>
      <c r="M8" s="68" t="s">
        <v>128</v>
      </c>
      <c r="N8" s="68" t="s">
        <v>129</v>
      </c>
      <c r="O8" s="68"/>
      <c r="P8" s="68" t="s">
        <v>130</v>
      </c>
      <c r="Q8" s="69">
        <v>13</v>
      </c>
      <c r="R8" s="68" t="s">
        <v>131</v>
      </c>
      <c r="S8" s="68" t="s">
        <v>132</v>
      </c>
      <c r="T8" s="68" t="s">
        <v>133</v>
      </c>
      <c r="U8" s="69">
        <v>82026</v>
      </c>
      <c r="V8" s="69">
        <v>18796</v>
      </c>
      <c r="W8" s="68" t="s">
        <v>134</v>
      </c>
      <c r="X8" s="70" t="s">
        <v>135</v>
      </c>
      <c r="Y8" s="69">
        <v>258</v>
      </c>
      <c r="Z8" s="69" t="s">
        <v>131</v>
      </c>
      <c r="AA8" s="69" t="s">
        <v>131</v>
      </c>
      <c r="AB8" s="69" t="s">
        <v>131</v>
      </c>
      <c r="AC8" s="69" t="s">
        <v>131</v>
      </c>
      <c r="AD8" s="69">
        <v>258</v>
      </c>
      <c r="AE8" s="69">
        <v>227</v>
      </c>
      <c r="AF8" s="69" t="s">
        <v>131</v>
      </c>
      <c r="AG8" s="69">
        <v>227</v>
      </c>
      <c r="AH8" s="71">
        <v>98.1</v>
      </c>
      <c r="AI8" s="71">
        <v>97.3</v>
      </c>
      <c r="AJ8" s="71">
        <v>92.1</v>
      </c>
      <c r="AK8" s="71">
        <v>92.7</v>
      </c>
      <c r="AL8" s="71">
        <v>91.2</v>
      </c>
      <c r="AM8" s="71">
        <v>98.6</v>
      </c>
      <c r="AN8" s="71">
        <v>98.1</v>
      </c>
      <c r="AO8" s="71">
        <v>97.9</v>
      </c>
      <c r="AP8" s="71">
        <v>96.6</v>
      </c>
      <c r="AQ8" s="71">
        <v>96.2</v>
      </c>
      <c r="AR8" s="71">
        <v>98.4</v>
      </c>
      <c r="AS8" s="71">
        <v>93.7</v>
      </c>
      <c r="AT8" s="71">
        <v>93.9</v>
      </c>
      <c r="AU8" s="71">
        <v>88.3</v>
      </c>
      <c r="AV8" s="71">
        <v>86.9</v>
      </c>
      <c r="AW8" s="71">
        <v>84.6</v>
      </c>
      <c r="AX8" s="71">
        <v>89.6</v>
      </c>
      <c r="AY8" s="71">
        <v>89.6</v>
      </c>
      <c r="AZ8" s="71">
        <v>88</v>
      </c>
      <c r="BA8" s="71">
        <v>86.2</v>
      </c>
      <c r="BB8" s="71">
        <v>85.7</v>
      </c>
      <c r="BC8" s="71">
        <v>89.5</v>
      </c>
      <c r="BD8" s="72">
        <v>212.8</v>
      </c>
      <c r="BE8" s="72">
        <v>204.6</v>
      </c>
      <c r="BF8" s="72">
        <v>240.2</v>
      </c>
      <c r="BG8" s="72">
        <v>250.6</v>
      </c>
      <c r="BH8" s="72">
        <v>290</v>
      </c>
      <c r="BI8" s="72">
        <v>99.7</v>
      </c>
      <c r="BJ8" s="72">
        <v>103.1</v>
      </c>
      <c r="BK8" s="72">
        <v>87.1</v>
      </c>
      <c r="BL8" s="72">
        <v>81.599999999999994</v>
      </c>
      <c r="BM8" s="72">
        <v>84.7</v>
      </c>
      <c r="BN8" s="72">
        <v>63.6</v>
      </c>
      <c r="BO8" s="71">
        <v>67.599999999999994</v>
      </c>
      <c r="BP8" s="71">
        <v>67.7</v>
      </c>
      <c r="BQ8" s="71">
        <v>59.6</v>
      </c>
      <c r="BR8" s="71">
        <v>61.5</v>
      </c>
      <c r="BS8" s="71">
        <v>61.1</v>
      </c>
      <c r="BT8" s="71">
        <v>69.2</v>
      </c>
      <c r="BU8" s="71">
        <v>69.2</v>
      </c>
      <c r="BV8" s="71">
        <v>69.099999999999994</v>
      </c>
      <c r="BW8" s="71">
        <v>69.8</v>
      </c>
      <c r="BX8" s="71">
        <v>71.2</v>
      </c>
      <c r="BY8" s="71">
        <v>74.2</v>
      </c>
      <c r="BZ8" s="72">
        <v>33733</v>
      </c>
      <c r="CA8" s="72">
        <v>34102</v>
      </c>
      <c r="CB8" s="72">
        <v>34738</v>
      </c>
      <c r="CC8" s="72">
        <v>34640</v>
      </c>
      <c r="CD8" s="72">
        <v>33300</v>
      </c>
      <c r="CE8" s="72">
        <v>43624</v>
      </c>
      <c r="CF8" s="72">
        <v>43981</v>
      </c>
      <c r="CG8" s="72">
        <v>45099</v>
      </c>
      <c r="CH8" s="72">
        <v>45085</v>
      </c>
      <c r="CI8" s="72">
        <v>44825</v>
      </c>
      <c r="CJ8" s="71">
        <v>49667</v>
      </c>
      <c r="CK8" s="72">
        <v>9479</v>
      </c>
      <c r="CL8" s="72">
        <v>8706</v>
      </c>
      <c r="CM8" s="72">
        <v>8834</v>
      </c>
      <c r="CN8" s="72">
        <v>9103</v>
      </c>
      <c r="CO8" s="72">
        <v>9171</v>
      </c>
      <c r="CP8" s="72">
        <v>10842</v>
      </c>
      <c r="CQ8" s="72">
        <v>11009</v>
      </c>
      <c r="CR8" s="72">
        <v>11173</v>
      </c>
      <c r="CS8" s="72">
        <v>11881</v>
      </c>
      <c r="CT8" s="72">
        <v>12023</v>
      </c>
      <c r="CU8" s="71">
        <v>13758</v>
      </c>
      <c r="CV8" s="72">
        <v>55.4</v>
      </c>
      <c r="CW8" s="72">
        <v>57.9</v>
      </c>
      <c r="CX8" s="72">
        <v>61.1</v>
      </c>
      <c r="CY8" s="72">
        <v>59.3</v>
      </c>
      <c r="CZ8" s="72">
        <v>60.7</v>
      </c>
      <c r="DA8" s="72">
        <v>56.7</v>
      </c>
      <c r="DB8" s="72">
        <v>56.5</v>
      </c>
      <c r="DC8" s="72">
        <v>57.6</v>
      </c>
      <c r="DD8" s="72">
        <v>58.3</v>
      </c>
      <c r="DE8" s="72">
        <v>59.7</v>
      </c>
      <c r="DF8" s="72">
        <v>55.2</v>
      </c>
      <c r="DG8" s="72">
        <v>18.7</v>
      </c>
      <c r="DH8" s="72">
        <v>15.4</v>
      </c>
      <c r="DI8" s="72">
        <v>15.2</v>
      </c>
      <c r="DJ8" s="72">
        <v>15.3</v>
      </c>
      <c r="DK8" s="72">
        <v>14</v>
      </c>
      <c r="DL8" s="72">
        <v>22.3</v>
      </c>
      <c r="DM8" s="72">
        <v>22</v>
      </c>
      <c r="DN8" s="72">
        <v>21.3</v>
      </c>
      <c r="DO8" s="72">
        <v>22</v>
      </c>
      <c r="DP8" s="72">
        <v>20.9</v>
      </c>
      <c r="DQ8" s="72">
        <v>24.1</v>
      </c>
      <c r="DR8" s="71">
        <v>56.1</v>
      </c>
      <c r="DS8" s="71">
        <v>54.3</v>
      </c>
      <c r="DT8" s="71">
        <v>54.6</v>
      </c>
      <c r="DU8" s="71">
        <v>57.4</v>
      </c>
      <c r="DV8" s="71">
        <v>60.7</v>
      </c>
      <c r="DW8" s="71">
        <v>47.2</v>
      </c>
      <c r="DX8" s="71">
        <v>48.2</v>
      </c>
      <c r="DY8" s="71">
        <v>49.7</v>
      </c>
      <c r="DZ8" s="71">
        <v>48.1</v>
      </c>
      <c r="EA8" s="71">
        <v>44.7</v>
      </c>
      <c r="EB8" s="71">
        <v>50.7</v>
      </c>
      <c r="EC8" s="71">
        <v>64.400000000000006</v>
      </c>
      <c r="ED8" s="71">
        <v>64.5</v>
      </c>
      <c r="EE8" s="71">
        <v>54.4</v>
      </c>
      <c r="EF8" s="71">
        <v>61</v>
      </c>
      <c r="EG8" s="71">
        <v>69</v>
      </c>
      <c r="EH8" s="71">
        <v>61.6</v>
      </c>
      <c r="EI8" s="71">
        <v>61.6</v>
      </c>
      <c r="EJ8" s="71">
        <v>66.900000000000006</v>
      </c>
      <c r="EK8" s="71">
        <v>66.5</v>
      </c>
      <c r="EL8" s="71">
        <v>64.2</v>
      </c>
      <c r="EM8" s="71">
        <v>65.7</v>
      </c>
      <c r="EN8" s="72">
        <v>37680651</v>
      </c>
      <c r="EO8" s="72">
        <v>39904814</v>
      </c>
      <c r="EP8" s="72">
        <v>42783930</v>
      </c>
      <c r="EQ8" s="72">
        <v>42465368</v>
      </c>
      <c r="ER8" s="72">
        <v>42571919</v>
      </c>
      <c r="ES8" s="72">
        <v>34077241</v>
      </c>
      <c r="ET8" s="72">
        <v>34106897</v>
      </c>
      <c r="EU8" s="72">
        <v>37367806</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2018-10-24T11:47:38Z</cp:lastPrinted>
  <dcterms:created xsi:type="dcterms:W3CDTF">2018-06-14T04:18:57Z</dcterms:created>
  <dcterms:modified xsi:type="dcterms:W3CDTF">2018-10-24T11:47:40Z</dcterms:modified>
  <cp:category/>
</cp:coreProperties>
</file>