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23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<sst xmlns="http://schemas.openxmlformats.org/spreadsheetml/2006/main" count="286" uniqueCount="147">
  <si>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</si>
  <si>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</si>
  <si>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</si>
  <si>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</si>
  <si>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</si>
  <si>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</si>
  <si>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</si>
  <si>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</si>
  <si>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</si>
  <si>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</si>
  <si>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</si>
  <si>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</si>
  <si>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</si>
  <si>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</si>
  <si>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</si>
  <si>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</si>
  <si>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</si>
  <si>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</si>
  <si>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</si>
  <si>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</si>
  <si>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</si>
  <si>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</si>
  <si>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</si>
  <si>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</si>
  <si>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</si>
  <si>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</si>
  <si>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</si>
  <si>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</si>
  <si>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</si>
  <si>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</si>
  <si>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</si>
  <si>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</si>
  <si>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</si>
  <si>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</si>
  <si>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</si>
  <si>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</si>
  <si>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</si>
  <si>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</si>
  <si>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</si>
  <si>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</si>
  <si>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</si>
  <si>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</si>
  <si>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</si>
  <si>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</si>
  <si>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</si>
  <si>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</si>
  <si>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</si>
  <si>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</si>
  <si>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</si>
  <si>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</si>
  <si>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</si>
  <si>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</si>
  <si>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</si>
  <si>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</si>
  <si>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</si>
  <si>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</si>
  <si>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</si>
  <si>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</si>
  <si>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</si>
  <si>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</si>
  <si>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</si>
  <si>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</si>
  <si>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</si>
  <si>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</si>
  <si>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</si>
  <si>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</si>
  <si>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</si>
  <si>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</si>
  <si>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</si>
  <si>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</si>
  <si>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</si>
  <si>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</si>
  <si>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</si>
  <si>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</si>
  <si>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</si>
  <si>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</si>
  <si>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</si>
  <si>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</si>
  <si>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</si>
  <si>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</si>
  <si>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</si>
  <si>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</si>
  <si>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</si>
  <si>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</si>
  <si>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</si>
  <si>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</si>
  <si>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</si>
  <si>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</si>
  <si>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</si>
  <si>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</si>
  <si>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</si>
  <si>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</si>
  <si>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</si>
  <si>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</si>
  <si>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</si>
  <si>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</si>
  <si>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</si>
  <si>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</si>
  <si>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</si>
  <si>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</si>
  <si>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</si>
  <si>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</si>
  <si>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</si>
  <si>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</si>
  <si>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</si>
  <si>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</si>
  <si>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</si>
  <si>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</si>
  <si>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</si>
  <si>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</si>
  <si>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</si>
  <si>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</si>
  <si>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</si>
  <si>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</si>
  <si>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</si>
  <si>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</si>
  <si>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</si>
  <si>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</si>
  <si>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</si>
  <si>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</si>
  <si>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</si>
  <si>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</si>
  <si>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</si>
  <si>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</si>
  <si>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南三陸町</t>
  </si>
  <si>
    <t>南三陸病院</t>
  </si>
  <si>
    <t>当然財務</t>
  </si>
  <si>
    <t>病院事業</t>
  </si>
  <si>
    <t>一般病院</t>
  </si>
  <si>
    <t>50床以上～100床未満</t>
  </si>
  <si>
    <t>直営</t>
  </si>
  <si>
    <t>-</t>
  </si>
  <si>
    <t>ド 透 訓</t>
  </si>
  <si>
    <t>救 臨 輪</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</si>
  <si>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</si>
  <si>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</si>
  <si>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</si>
  <si>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</si>
  <si>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</si>
  <si>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</si>
  <si>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</si>
  <si>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</si>
  <si>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平成27年12月に東日本大震災で全壊・流失した公立志津川病院を南三陸病院として再建、開院した。ほとんどの医療機器が、平成23年以降に寄付や補助金等により調達されたものであることから、今後計画的な保守や更新に努めていくこととしている。同様に、建物に関しても計画的な保守管理に努めていく。</t>
    <rPh sb="1" eb="3">
      <t>ヘイセイ</t>
    </rPh>
    <rPh sb="5" eb="6">
      <t>ネン</t>
    </rPh>
    <rPh sb="8" eb="9">
      <t>ガツ</t>
    </rPh>
    <rPh sb="10" eb="11">
      <t>ヒガシ</t>
    </rPh>
    <rPh sb="11" eb="13">
      <t>ニホン</t>
    </rPh>
    <rPh sb="13" eb="16">
      <t>ダイシンサイ</t>
    </rPh>
    <rPh sb="17" eb="19">
      <t>ゼンカイ</t>
    </rPh>
    <rPh sb="20" eb="22">
      <t>リュウシツ</t>
    </rPh>
    <rPh sb="24" eb="26">
      <t>コウリツ</t>
    </rPh>
    <rPh sb="26" eb="29">
      <t>シヅガワ</t>
    </rPh>
    <rPh sb="29" eb="31">
      <t>ビョウイン</t>
    </rPh>
    <rPh sb="40" eb="42">
      <t>サイケン</t>
    </rPh>
    <rPh sb="43" eb="45">
      <t>カイイン</t>
    </rPh>
    <rPh sb="53" eb="55">
      <t>イリョウ</t>
    </rPh>
    <rPh sb="55" eb="57">
      <t>キキ</t>
    </rPh>
    <rPh sb="59" eb="61">
      <t>ヘイセイ</t>
    </rPh>
    <rPh sb="63" eb="64">
      <t>ネン</t>
    </rPh>
    <rPh sb="64" eb="66">
      <t>イコウ</t>
    </rPh>
    <rPh sb="67" eb="69">
      <t>キフ</t>
    </rPh>
    <rPh sb="70" eb="73">
      <t>ホジョキン</t>
    </rPh>
    <rPh sb="73" eb="74">
      <t>トウ</t>
    </rPh>
    <rPh sb="77" eb="79">
      <t>チョウタツ</t>
    </rPh>
    <rPh sb="92" eb="94">
      <t>コンゴ</t>
    </rPh>
    <rPh sb="94" eb="97">
      <t>ケイカクテキ</t>
    </rPh>
    <rPh sb="98" eb="100">
      <t>ホシュ</t>
    </rPh>
    <rPh sb="101" eb="103">
      <t>コウシン</t>
    </rPh>
    <rPh sb="104" eb="105">
      <t>ツト</t>
    </rPh>
    <rPh sb="117" eb="119">
      <t>ドウヨウ</t>
    </rPh>
    <rPh sb="121" eb="123">
      <t>タテモノ</t>
    </rPh>
    <rPh sb="124" eb="125">
      <t>カン</t>
    </rPh>
    <rPh sb="128" eb="131">
      <t>ケイカクテキ</t>
    </rPh>
    <rPh sb="132" eb="134">
      <t>ホシュ</t>
    </rPh>
    <rPh sb="134" eb="136">
      <t>カンリ</t>
    </rPh>
    <rPh sb="137" eb="138">
      <t>ツト</t>
    </rPh>
    <phoneticPr fontId="5"/>
  </si>
  <si>
    <t>　東日本大震災により南三陸地域の医療機関全てが流失した。震災後再建できた診療所、歯科診療所は其々2か所のみとなっている。また、入院施設は当院のみとなっており地域の基幹医療施設として輪番制及び二次救急指定医療機関となっている。併設された「総合ケアセンター南三陸」及び「りあす訪問看護ステーション」とともに地域の医療・保健・福祉の拠点として地域包括ケアの構築に努めている。</t>
    <rPh sb="1" eb="2">
      <t>ヒガシ</t>
    </rPh>
    <rPh sb="2" eb="4">
      <t>ニホン</t>
    </rPh>
    <rPh sb="4" eb="7">
      <t>ダイシンサイ</t>
    </rPh>
    <rPh sb="10" eb="13">
      <t>ミナミサンリク</t>
    </rPh>
    <rPh sb="13" eb="15">
      <t>チイキ</t>
    </rPh>
    <rPh sb="16" eb="18">
      <t>イリョウ</t>
    </rPh>
    <rPh sb="18" eb="20">
      <t>キカン</t>
    </rPh>
    <rPh sb="20" eb="21">
      <t>スベ</t>
    </rPh>
    <rPh sb="23" eb="25">
      <t>リュウシツ</t>
    </rPh>
    <rPh sb="28" eb="30">
      <t>シンサイ</t>
    </rPh>
    <rPh sb="30" eb="31">
      <t>ゴ</t>
    </rPh>
    <rPh sb="31" eb="33">
      <t>サイケン</t>
    </rPh>
    <rPh sb="36" eb="39">
      <t>シンリョウジョ</t>
    </rPh>
    <rPh sb="40" eb="42">
      <t>シカ</t>
    </rPh>
    <rPh sb="42" eb="45">
      <t>シンリョウジョ</t>
    </rPh>
    <rPh sb="46" eb="48">
      <t>ソレゾレ</t>
    </rPh>
    <rPh sb="50" eb="51">
      <t>ショ</t>
    </rPh>
    <rPh sb="63" eb="65">
      <t>ニュウイン</t>
    </rPh>
    <rPh sb="65" eb="67">
      <t>シセツ</t>
    </rPh>
    <rPh sb="68" eb="70">
      <t>トウイン</t>
    </rPh>
    <rPh sb="78" eb="80">
      <t>チイキ</t>
    </rPh>
    <rPh sb="81" eb="83">
      <t>キカン</t>
    </rPh>
    <rPh sb="83" eb="85">
      <t>イリョウ</t>
    </rPh>
    <rPh sb="85" eb="87">
      <t>シセツ</t>
    </rPh>
    <rPh sb="90" eb="93">
      <t>リンバンセイ</t>
    </rPh>
    <rPh sb="93" eb="94">
      <t>オヨ</t>
    </rPh>
    <rPh sb="95" eb="97">
      <t>ニジ</t>
    </rPh>
    <rPh sb="97" eb="99">
      <t>キュウキュウ</t>
    </rPh>
    <rPh sb="99" eb="101">
      <t>シテイ</t>
    </rPh>
    <rPh sb="101" eb="103">
      <t>イリョウ</t>
    </rPh>
    <rPh sb="103" eb="105">
      <t>キカン</t>
    </rPh>
    <rPh sb="112" eb="114">
      <t>ヘイセツ</t>
    </rPh>
    <rPh sb="118" eb="120">
      <t>ソウゴウ</t>
    </rPh>
    <rPh sb="126" eb="129">
      <t>ミナミサンリク</t>
    </rPh>
    <rPh sb="130" eb="131">
      <t>オヨ</t>
    </rPh>
    <rPh sb="136" eb="138">
      <t>ホウモン</t>
    </rPh>
    <rPh sb="138" eb="140">
      <t>カンゴ</t>
    </rPh>
    <rPh sb="151" eb="153">
      <t>チイキ</t>
    </rPh>
    <rPh sb="154" eb="156">
      <t>イリョウ</t>
    </rPh>
    <rPh sb="157" eb="159">
      <t>ホケン</t>
    </rPh>
    <rPh sb="160" eb="162">
      <t>フクシ</t>
    </rPh>
    <rPh sb="163" eb="165">
      <t>キョテン</t>
    </rPh>
    <rPh sb="168" eb="170">
      <t>チイキ</t>
    </rPh>
    <rPh sb="170" eb="172">
      <t>ホウカツ</t>
    </rPh>
    <rPh sb="175" eb="177">
      <t>コウチク</t>
    </rPh>
    <rPh sb="178" eb="179">
      <t>ツト</t>
    </rPh>
    <phoneticPr fontId="5"/>
  </si>
  <si>
    <t>　震災後27年12月再建までは、仮設診療所及び隣接自治体の借用施設での入院診療と２か所運営しており医療の継続と住民サービス重視で非効率的な運営を余儀なくされた。平成２８年度より本格稼働し今後の健全性・効率性を検討する指標の基礎数値が確定した。病床利用率は平均値以上で推移しているものの入院患者一人一日当たり収益は平成２８年度は上昇したものの未だに低い水準となっている。外来患者収益は平均水準となっており、今後の入院収益の向上を目指していくこととしている。医業収益が向上したことにより平成２８年度の職員給与比率は平均に近づいている。材料費比率は平均値より低い水準にあるが、整形外科手術等の増加により今後診療構造が変化し増加が見込まれる。今後入院患者数の増加や診療報酬点数の見直しを図ることにより収支比率の向上に努めていくこととする。</t>
    <rPh sb="1" eb="3">
      <t>シンサイ</t>
    </rPh>
    <rPh sb="3" eb="4">
      <t>ゴ</t>
    </rPh>
    <rPh sb="6" eb="7">
      <t>ネン</t>
    </rPh>
    <rPh sb="9" eb="10">
      <t>ガツ</t>
    </rPh>
    <rPh sb="10" eb="12">
      <t>サイケン</t>
    </rPh>
    <rPh sb="16" eb="18">
      <t>カセツ</t>
    </rPh>
    <rPh sb="18" eb="21">
      <t>シンリョウジョ</t>
    </rPh>
    <rPh sb="21" eb="22">
      <t>オヨ</t>
    </rPh>
    <rPh sb="23" eb="25">
      <t>リンセツ</t>
    </rPh>
    <rPh sb="25" eb="28">
      <t>ジチタイ</t>
    </rPh>
    <rPh sb="29" eb="31">
      <t>シャクヨウ</t>
    </rPh>
    <rPh sb="31" eb="33">
      <t>シセツ</t>
    </rPh>
    <rPh sb="35" eb="37">
      <t>ニュウイン</t>
    </rPh>
    <rPh sb="37" eb="39">
      <t>シンリョウ</t>
    </rPh>
    <rPh sb="42" eb="43">
      <t>ショ</t>
    </rPh>
    <rPh sb="43" eb="45">
      <t>ウンエイ</t>
    </rPh>
    <rPh sb="49" eb="51">
      <t>イリョウ</t>
    </rPh>
    <rPh sb="52" eb="54">
      <t>ケイゾク</t>
    </rPh>
    <rPh sb="55" eb="57">
      <t>ジュウミン</t>
    </rPh>
    <rPh sb="61" eb="63">
      <t>ジュウシ</t>
    </rPh>
    <rPh sb="64" eb="65">
      <t>ヒ</t>
    </rPh>
    <rPh sb="65" eb="68">
      <t>コウリツテキ</t>
    </rPh>
    <rPh sb="69" eb="71">
      <t>ウンエイ</t>
    </rPh>
    <rPh sb="72" eb="74">
      <t>ヨギ</t>
    </rPh>
    <rPh sb="80" eb="82">
      <t>ヘイセイ</t>
    </rPh>
    <rPh sb="84" eb="86">
      <t>ネンド</t>
    </rPh>
    <rPh sb="88" eb="90">
      <t>ホンカク</t>
    </rPh>
    <rPh sb="90" eb="92">
      <t>カドウ</t>
    </rPh>
    <rPh sb="93" eb="95">
      <t>コンゴ</t>
    </rPh>
    <rPh sb="96" eb="99">
      <t>ケンゼンセイ</t>
    </rPh>
    <rPh sb="100" eb="103">
      <t>コウリツセイ</t>
    </rPh>
    <rPh sb="104" eb="106">
      <t>ケントウ</t>
    </rPh>
    <rPh sb="108" eb="110">
      <t>シヒョウ</t>
    </rPh>
    <rPh sb="111" eb="113">
      <t>キソ</t>
    </rPh>
    <rPh sb="113" eb="115">
      <t>スウチ</t>
    </rPh>
    <rPh sb="116" eb="118">
      <t>カクテイ</t>
    </rPh>
    <rPh sb="121" eb="123">
      <t>ビョウショウ</t>
    </rPh>
    <rPh sb="123" eb="126">
      <t>リヨウリツ</t>
    </rPh>
    <rPh sb="127" eb="130">
      <t>ヘイキンチ</t>
    </rPh>
    <rPh sb="130" eb="132">
      <t>イジョウ</t>
    </rPh>
    <rPh sb="133" eb="135">
      <t>スイイ</t>
    </rPh>
    <rPh sb="142" eb="144">
      <t>ニュウイン</t>
    </rPh>
    <rPh sb="144" eb="146">
      <t>カンジャ</t>
    </rPh>
    <rPh sb="146" eb="148">
      <t>ヒトリ</t>
    </rPh>
    <rPh sb="148" eb="150">
      <t>イチニチ</t>
    </rPh>
    <rPh sb="150" eb="151">
      <t>ア</t>
    </rPh>
    <rPh sb="153" eb="155">
      <t>シュウエキ</t>
    </rPh>
    <rPh sb="156" eb="158">
      <t>ヘイセイ</t>
    </rPh>
    <rPh sb="160" eb="162">
      <t>ネンド</t>
    </rPh>
    <rPh sb="163" eb="165">
      <t>ジョウショウ</t>
    </rPh>
    <rPh sb="170" eb="171">
      <t>イマ</t>
    </rPh>
    <rPh sb="173" eb="174">
      <t>ヒク</t>
    </rPh>
    <rPh sb="175" eb="177">
      <t>スイジュン</t>
    </rPh>
    <rPh sb="184" eb="186">
      <t>ガイライ</t>
    </rPh>
    <rPh sb="186" eb="188">
      <t>カンジャ</t>
    </rPh>
    <rPh sb="188" eb="190">
      <t>シュウエキ</t>
    </rPh>
    <rPh sb="191" eb="193">
      <t>ヘイキン</t>
    </rPh>
    <rPh sb="193" eb="195">
      <t>スイジュン</t>
    </rPh>
    <rPh sb="202" eb="204">
      <t>コンゴ</t>
    </rPh>
    <rPh sb="205" eb="207">
      <t>ニュウイン</t>
    </rPh>
    <rPh sb="207" eb="209">
      <t>シュウエキ</t>
    </rPh>
    <rPh sb="210" eb="212">
      <t>コウジョウ</t>
    </rPh>
    <rPh sb="213" eb="215">
      <t>メザ</t>
    </rPh>
    <rPh sb="227" eb="229">
      <t>イギョウ</t>
    </rPh>
    <rPh sb="229" eb="231">
      <t>シュウエキ</t>
    </rPh>
    <rPh sb="232" eb="234">
      <t>コウジョウ</t>
    </rPh>
    <rPh sb="241" eb="243">
      <t>ヘイセイ</t>
    </rPh>
    <rPh sb="245" eb="247">
      <t>ネンド</t>
    </rPh>
    <rPh sb="248" eb="250">
      <t>ショクイン</t>
    </rPh>
    <rPh sb="250" eb="252">
      <t>キュウヨ</t>
    </rPh>
    <rPh sb="252" eb="254">
      <t>ヒリツ</t>
    </rPh>
    <rPh sb="255" eb="257">
      <t>ヘイキン</t>
    </rPh>
    <rPh sb="258" eb="259">
      <t>チカ</t>
    </rPh>
    <rPh sb="265" eb="268">
      <t>ザイリョウヒ</t>
    </rPh>
    <rPh sb="268" eb="270">
      <t>ヒリツ</t>
    </rPh>
    <rPh sb="271" eb="274">
      <t>ヘイキンチ</t>
    </rPh>
    <rPh sb="276" eb="277">
      <t>ヒク</t>
    </rPh>
    <rPh sb="278" eb="280">
      <t>スイジュン</t>
    </rPh>
    <rPh sb="285" eb="287">
      <t>セイケイ</t>
    </rPh>
    <rPh sb="287" eb="289">
      <t>ゲカ</t>
    </rPh>
    <rPh sb="289" eb="291">
      <t>シュジュツ</t>
    </rPh>
    <rPh sb="291" eb="292">
      <t>トウ</t>
    </rPh>
    <rPh sb="293" eb="295">
      <t>ゾウカ</t>
    </rPh>
    <rPh sb="298" eb="300">
      <t>コンゴ</t>
    </rPh>
    <rPh sb="300" eb="302">
      <t>シンリョウ</t>
    </rPh>
    <rPh sb="302" eb="304">
      <t>コウゾウ</t>
    </rPh>
    <rPh sb="305" eb="307">
      <t>ヘンカ</t>
    </rPh>
    <rPh sb="308" eb="310">
      <t>ゾウカ</t>
    </rPh>
    <rPh sb="311" eb="313">
      <t>ミコ</t>
    </rPh>
    <rPh sb="317" eb="319">
      <t>コンゴ</t>
    </rPh>
    <rPh sb="319" eb="321">
      <t>ニュウイン</t>
    </rPh>
    <rPh sb="321" eb="324">
      <t>カンジャスウ</t>
    </rPh>
    <rPh sb="325" eb="327">
      <t>ゾウカ</t>
    </rPh>
    <rPh sb="328" eb="330">
      <t>シンリョウ</t>
    </rPh>
    <rPh sb="330" eb="332">
      <t>ホウシュウ</t>
    </rPh>
    <rPh sb="332" eb="334">
      <t>テンスウ</t>
    </rPh>
    <rPh sb="335" eb="337">
      <t>ミナオ</t>
    </rPh>
    <rPh sb="339" eb="340">
      <t>ハカ</t>
    </rPh>
    <rPh sb="346" eb="348">
      <t>シュウシ</t>
    </rPh>
    <rPh sb="348" eb="350">
      <t>ヒリツ</t>
    </rPh>
    <rPh sb="351" eb="353">
      <t>コウジョウ</t>
    </rPh>
    <rPh sb="354" eb="355">
      <t>ツト</t>
    </rPh>
    <phoneticPr fontId="5"/>
  </si>
  <si>
    <t>平成２７年１２月再建・開院したことにより住民に対して安定した医療の提供と持続的運営を図るため、患者数の増等収支改善に努めるとともに医療の根幹である医師や高齢化している医療従事者の確保に努めていく。医療機器及び各種固定資産等については経営状況等を勘案しながら計画的更新を図っていく。また、地域ニーズと周辺地域の医療環境を勘案しながら診療内容や経営形態及び病院事業の在り方等について関係機関と協議・検討していくこととする。</t>
    <rPh sb="0" eb="2">
      <t>ヘイセイ</t>
    </rPh>
    <rPh sb="4" eb="5">
      <t>ネン</t>
    </rPh>
    <rPh sb="7" eb="8">
      <t>ガツ</t>
    </rPh>
    <rPh sb="8" eb="10">
      <t>サイケン</t>
    </rPh>
    <rPh sb="11" eb="13">
      <t>カイイン</t>
    </rPh>
    <rPh sb="20" eb="22">
      <t>ジュウミン</t>
    </rPh>
    <rPh sb="23" eb="24">
      <t>タイ</t>
    </rPh>
    <rPh sb="26" eb="28">
      <t>アンテイ</t>
    </rPh>
    <rPh sb="30" eb="32">
      <t>イリョウ</t>
    </rPh>
    <rPh sb="33" eb="35">
      <t>テイキョウ</t>
    </rPh>
    <rPh sb="36" eb="39">
      <t>ジゾクテキ</t>
    </rPh>
    <rPh sb="39" eb="41">
      <t>ウンエイ</t>
    </rPh>
    <rPh sb="42" eb="43">
      <t>ハカ</t>
    </rPh>
    <rPh sb="47" eb="50">
      <t>カンジャスウ</t>
    </rPh>
    <rPh sb="51" eb="52">
      <t>ゾウ</t>
    </rPh>
    <rPh sb="52" eb="53">
      <t>トウ</t>
    </rPh>
    <rPh sb="53" eb="55">
      <t>シュウシ</t>
    </rPh>
    <rPh sb="55" eb="57">
      <t>カイゼン</t>
    </rPh>
    <rPh sb="58" eb="59">
      <t>ツト</t>
    </rPh>
    <rPh sb="65" eb="67">
      <t>イリョウ</t>
    </rPh>
    <rPh sb="68" eb="70">
      <t>コンカン</t>
    </rPh>
    <rPh sb="73" eb="75">
      <t>イシ</t>
    </rPh>
    <rPh sb="76" eb="79">
      <t>コウレイカ</t>
    </rPh>
    <rPh sb="83" eb="85">
      <t>イリョウ</t>
    </rPh>
    <rPh sb="85" eb="88">
      <t>ジュウジシャ</t>
    </rPh>
    <rPh sb="89" eb="91">
      <t>カクホ</t>
    </rPh>
    <rPh sb="92" eb="93">
      <t>ツト</t>
    </rPh>
    <rPh sb="104" eb="106">
      <t>カクシュ</t>
    </rPh>
    <rPh sb="116" eb="118">
      <t>ケイエイ</t>
    </rPh>
    <rPh sb="118" eb="120">
      <t>ジョウキョウ</t>
    </rPh>
    <rPh sb="120" eb="121">
      <t>トウ</t>
    </rPh>
    <rPh sb="122" eb="124">
      <t>カンアン</t>
    </rPh>
    <rPh sb="134" eb="135">
      <t>ハカ</t>
    </rPh>
    <rPh sb="143" eb="145">
      <t>チイキ</t>
    </rPh>
    <rPh sb="149" eb="151">
      <t>シュウヘン</t>
    </rPh>
    <rPh sb="151" eb="153">
      <t>チイキ</t>
    </rPh>
    <rPh sb="154" eb="156">
      <t>イリョウ</t>
    </rPh>
    <rPh sb="156" eb="158">
      <t>カンキョウ</t>
    </rPh>
    <rPh sb="159" eb="161">
      <t>カンアン</t>
    </rPh>
    <rPh sb="165" eb="167">
      <t>シンリョウ</t>
    </rPh>
    <rPh sb="167" eb="169">
      <t>ナイヨウ</t>
    </rPh>
    <rPh sb="170" eb="172">
      <t>ケイエイ</t>
    </rPh>
    <rPh sb="172" eb="174">
      <t>ケイタイ</t>
    </rPh>
    <rPh sb="174" eb="175">
      <t>オヨ</t>
    </rPh>
    <rPh sb="184" eb="185">
      <t>トウ</t>
    </rPh>
    <rPh sb="189" eb="191">
      <t>カンケイ</t>
    </rPh>
    <rPh sb="191" eb="193">
      <t>キカン</t>
    </rPh>
    <rPh sb="194" eb="196">
      <t>キョウギ</t>
    </rPh>
    <rPh sb="197" eb="199">
      <t>ケントウ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</si>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</sst>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83.8</c:v>
                </c:pt>
                <c:pt idx="1">
                  <c:v>83.2</c:v>
                </c:pt>
                <c:pt idx="2">
                  <c:v>79.5</c:v>
                </c:pt>
                <c:pt idx="3">
                  <c:v>65.400000000000006</c:v>
                </c:pt>
                <c:pt idx="4">
                  <c:v>85.7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1515392"/>
        <c:axId val="515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1515392"/>
        <c:axId val="51517312"/>
      </c:lineChart>
      <c:dateAx>
        <c:axId val="51515392"/>
        <c:scaling>
          <c:orientation val="minMax"/>
        </c:scaling>
        <c:delete val="1"/>
        <c:axPos val="b"/>
        <c:numFmt formatCode="ge" sourceLinked="1"/>
        <c:majorTickMark val="none"/>
        <c:minorTickMark val="none"/>
        <c:tickLblPos val="none"/>
        <c:crossAx val="51517312"/>
        <c:crosses val="autoZero"/>
        <c:auto val="1"/>
        <c:lblOffset val="100"/>
        <c:baseTimeUnit val="years"/>
      </c:dateAx>
      <c:valAx>
        <c:axId val="5151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409.5</c:v>
                </c:pt>
                <c:pt idx="1">
                  <c:v>389.9</c:v>
                </c:pt>
                <c:pt idx="2">
                  <c:v>381.4</c:v>
                </c:pt>
                <c:pt idx="3">
                  <c:v>371.3</c:v>
                </c:pt>
                <c:pt idx="4">
                  <c:v>247.2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396352"/>
        <c:axId val="873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396352"/>
        <c:axId val="87398272"/>
      </c:lineChart>
      <c:dateAx>
        <c:axId val="87396352"/>
        <c:scaling>
          <c:orientation val="minMax"/>
        </c:scaling>
        <c:delete val="1"/>
        <c:axPos val="b"/>
        <c:numFmt formatCode="ge" sourceLinked="1"/>
        <c:majorTickMark val="none"/>
        <c:minorTickMark val="none"/>
        <c:tickLblPos val="none"/>
        <c:crossAx val="87398272"/>
        <c:crosses val="autoZero"/>
        <c:auto val="1"/>
        <c:lblOffset val="100"/>
        <c:baseTimeUnit val="years"/>
      </c:dateAx>
      <c:valAx>
        <c:axId val="8739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9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59.4</c:v>
                </c:pt>
                <c:pt idx="1">
                  <c:v>57.2</c:v>
                </c:pt>
                <c:pt idx="2">
                  <c:v>56.2</c:v>
                </c:pt>
                <c:pt idx="3">
                  <c:v>52.3</c:v>
                </c:pt>
                <c:pt idx="4">
                  <c:v>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420288"/>
        <c:axId val="88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420288"/>
        <c:axId val="88475136"/>
      </c:lineChart>
      <c:dateAx>
        <c:axId val="87420288"/>
        <c:scaling>
          <c:orientation val="minMax"/>
        </c:scaling>
        <c:delete val="1"/>
        <c:axPos val="b"/>
        <c:numFmt formatCode="ge" sourceLinked="1"/>
        <c:majorTickMark val="none"/>
        <c:minorTickMark val="none"/>
        <c:tickLblPos val="none"/>
        <c:crossAx val="88475136"/>
        <c:crosses val="autoZero"/>
        <c:auto val="1"/>
        <c:lblOffset val="100"/>
        <c:baseTimeUnit val="years"/>
      </c:dateAx>
      <c:valAx>
        <c:axId val="884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2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77.8</c:v>
                </c:pt>
                <c:pt idx="1">
                  <c:v>116.3</c:v>
                </c:pt>
                <c:pt idx="2">
                  <c:v>100.7</c:v>
                </c:pt>
                <c:pt idx="3">
                  <c:v>91.1</c:v>
                </c:pt>
                <c:pt idx="4">
                  <c:v>86.6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525824"/>
        <c:axId val="88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525824"/>
        <c:axId val="88532096"/>
      </c:lineChart>
      <c:dateAx>
        <c:axId val="88525824"/>
        <c:scaling>
          <c:orientation val="minMax"/>
        </c:scaling>
        <c:delete val="1"/>
        <c:axPos val="b"/>
        <c:numFmt formatCode="ge" sourceLinked="1"/>
        <c:majorTickMark val="none"/>
        <c:minorTickMark val="none"/>
        <c:tickLblPos val="none"/>
        <c:crossAx val="88532096"/>
        <c:crosses val="autoZero"/>
        <c:auto val="1"/>
        <c:lblOffset val="100"/>
        <c:baseTimeUnit val="years"/>
      </c:dateAx>
      <c:valAx>
        <c:axId val="8853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52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14.9</c:v>
                </c:pt>
                <c:pt idx="1">
                  <c:v>30.5</c:v>
                </c:pt>
                <c:pt idx="2">
                  <c:v>46</c:v>
                </c:pt>
                <c:pt idx="3">
                  <c:v>6.6</c:v>
                </c:pt>
                <c:pt idx="4">
                  <c:v>12.6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8642304"/>
        <c:axId val="886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8642304"/>
        <c:axId val="88644224"/>
      </c:lineChart>
      <c:dateAx>
        <c:axId val="88642304"/>
        <c:scaling>
          <c:orientation val="minMax"/>
        </c:scaling>
        <c:delete val="1"/>
        <c:axPos val="b"/>
        <c:numFmt formatCode="ge" sourceLinked="1"/>
        <c:majorTickMark val="none"/>
        <c:minorTickMark val="none"/>
        <c:tickLblPos val="none"/>
        <c:crossAx val="88644224"/>
        <c:crosses val="autoZero"/>
        <c:auto val="1"/>
        <c:lblOffset val="100"/>
        <c:baseTimeUnit val="years"/>
      </c:dateAx>
      <c:valAx>
        <c:axId val="886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4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16.7</c:v>
                </c:pt>
                <c:pt idx="1">
                  <c:v>34.700000000000003</c:v>
                </c:pt>
                <c:pt idx="2">
                  <c:v>52.6</c:v>
                </c:pt>
                <c:pt idx="3">
                  <c:v>11.1</c:v>
                </c:pt>
                <c:pt idx="4">
                  <c:v>23.8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8686976"/>
        <c:axId val="886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8686976"/>
        <c:axId val="88688896"/>
      </c:lineChart>
      <c:dateAx>
        <c:axId val="88686976"/>
        <c:scaling>
          <c:orientation val="minMax"/>
        </c:scaling>
        <c:delete val="1"/>
        <c:axPos val="b"/>
        <c:numFmt formatCode="ge" sourceLinked="1"/>
        <c:majorTickMark val="none"/>
        <c:minorTickMark val="none"/>
        <c:tickLblPos val="none"/>
        <c:crossAx val="88688896"/>
        <c:crosses val="autoZero"/>
        <c:auto val="1"/>
        <c:lblOffset val="100"/>
        <c:baseTimeUnit val="years"/>
      </c:dateAx>
      <c:valAx>
        <c:axId val="8868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8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16126737</c:v>
                </c:pt>
                <c:pt idx="1">
                  <c:v>16126737</c:v>
                </c:pt>
                <c:pt idx="2">
                  <c:v>16067526</c:v>
                </c:pt>
                <c:pt idx="3">
                  <c:v>63388611</c:v>
                </c:pt>
                <c:pt idx="4">
                  <c:v>65755033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8731648"/>
        <c:axId val="887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8731648"/>
        <c:axId val="88733568"/>
      </c:lineChart>
      <c:dateAx>
        <c:axId val="88731648"/>
        <c:scaling>
          <c:orientation val="minMax"/>
        </c:scaling>
        <c:delete val="1"/>
        <c:axPos val="b"/>
        <c:numFmt formatCode="ge" sourceLinked="1"/>
        <c:majorTickMark val="none"/>
        <c:minorTickMark val="none"/>
        <c:tickLblPos val="none"/>
        <c:crossAx val="88733568"/>
        <c:crosses val="autoZero"/>
        <c:auto val="1"/>
        <c:lblOffset val="100"/>
        <c:baseTimeUnit val="years"/>
      </c:dateAx>
      <c:valAx>
        <c:axId val="8873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3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c:v>
                </c:pt>
                <c:pt idx="1">
                  <c:v>13.5</c:v>
                </c:pt>
                <c:pt idx="2">
                  <c:v>11.8</c:v>
                </c:pt>
                <c:pt idx="3">
                  <c:v>16.3</c:v>
                </c:pt>
                <c:pt idx="4">
                  <c:v>13.6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786816"/>
        <c:axId val="887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786816"/>
        <c:axId val="88788992"/>
      </c:lineChart>
      <c:dateAx>
        <c:axId val="88786816"/>
        <c:scaling>
          <c:orientation val="minMax"/>
        </c:scaling>
        <c:delete val="1"/>
        <c:axPos val="b"/>
        <c:numFmt formatCode="ge" sourceLinked="1"/>
        <c:majorTickMark val="none"/>
        <c:minorTickMark val="none"/>
        <c:tickLblPos val="none"/>
        <c:crossAx val="88788992"/>
        <c:crosses val="autoZero"/>
        <c:auto val="1"/>
        <c:lblOffset val="100"/>
        <c:baseTimeUnit val="years"/>
      </c:dateAx>
      <c:valAx>
        <c:axId val="8878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93.4</c:v>
                </c:pt>
                <c:pt idx="1">
                  <c:v>97.1</c:v>
                </c:pt>
                <c:pt idx="2">
                  <c:v>96.9</c:v>
                </c:pt>
                <c:pt idx="3">
                  <c:v>97.6</c:v>
                </c:pt>
                <c:pt idx="4">
                  <c:v>73.5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2931968"/>
        <c:axId val="1129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2931968"/>
        <c:axId val="112933888"/>
      </c:lineChart>
      <c:dateAx>
        <c:axId val="112931968"/>
        <c:scaling>
          <c:orientation val="minMax"/>
        </c:scaling>
        <c:delete val="1"/>
        <c:axPos val="b"/>
        <c:numFmt formatCode="ge" sourceLinked="1"/>
        <c:majorTickMark val="none"/>
        <c:minorTickMark val="none"/>
        <c:tickLblPos val="none"/>
        <c:crossAx val="112933888"/>
        <c:crosses val="autoZero"/>
        <c:auto val="1"/>
        <c:lblOffset val="100"/>
        <c:baseTimeUnit val="years"/>
      </c:dateAx>
      <c:valAx>
        <c:axId val="11293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93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7843</c:v>
                </c:pt>
                <c:pt idx="1">
                  <c:v>7941</c:v>
                </c:pt>
                <c:pt idx="2">
                  <c:v>7941</c:v>
                </c:pt>
                <c:pt idx="3">
                  <c:v>7747</c:v>
                </c:pt>
                <c:pt idx="4">
                  <c:v>8943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2980736"/>
        <c:axId val="1129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2980736"/>
        <c:axId val="112982656"/>
      </c:lineChart>
      <c:dateAx>
        <c:axId val="112980736"/>
        <c:scaling>
          <c:orientation val="minMax"/>
        </c:scaling>
        <c:delete val="1"/>
        <c:axPos val="b"/>
        <c:numFmt formatCode="ge" sourceLinked="1"/>
        <c:majorTickMark val="none"/>
        <c:minorTickMark val="none"/>
        <c:tickLblPos val="none"/>
        <c:crossAx val="112982656"/>
        <c:crosses val="autoZero"/>
        <c:auto val="1"/>
        <c:lblOffset val="100"/>
        <c:baseTimeUnit val="years"/>
      </c:dateAx>
      <c:valAx>
        <c:axId val="112982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98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22208</c:v>
                </c:pt>
                <c:pt idx="1">
                  <c:v>21790</c:v>
                </c:pt>
                <c:pt idx="2">
                  <c:v>21843</c:v>
                </c:pt>
                <c:pt idx="3">
                  <c:v>22407</c:v>
                </c:pt>
                <c:pt idx="4">
                  <c:v>23197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6183424"/>
        <c:axId val="1161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6183424"/>
        <c:axId val="116185344"/>
      </c:lineChart>
      <c:dateAx>
        <c:axId val="116183424"/>
        <c:scaling>
          <c:orientation val="minMax"/>
        </c:scaling>
        <c:delete val="1"/>
        <c:axPos val="b"/>
        <c:numFmt formatCode="ge" sourceLinked="1"/>
        <c:majorTickMark val="none"/>
        <c:minorTickMark val="none"/>
        <c:tickLblPos val="none"/>
        <c:crossAx val="116185344"/>
        <c:crosses val="autoZero"/>
        <c:auto val="1"/>
        <c:lblOffset val="100"/>
        <c:baseTimeUnit val="years"/>
      </c:dateAx>
      <c:valAx>
        <c:axId val="11618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1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宮城県南三陸町　南三陸病院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90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13529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8554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90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77.8</v>
      </c>
      <c r="Q33" s="101"/>
      <c r="R33" s="101"/>
      <c r="S33" s="101"/>
      <c r="T33" s="101"/>
      <c r="U33" s="101"/>
      <c r="V33" s="101"/>
      <c r="W33" s="101"/>
      <c r="X33" s="101"/>
      <c r="Y33" s="101"/>
      <c r="Z33" s="101"/>
      <c r="AA33" s="101"/>
      <c r="AB33" s="101"/>
      <c r="AC33" s="101"/>
      <c r="AD33" s="102"/>
      <c r="AE33" s="100">
        <f>データ!AI7</f>
        <v>116.3</v>
      </c>
      <c r="AF33" s="101"/>
      <c r="AG33" s="101"/>
      <c r="AH33" s="101"/>
      <c r="AI33" s="101"/>
      <c r="AJ33" s="101"/>
      <c r="AK33" s="101"/>
      <c r="AL33" s="101"/>
      <c r="AM33" s="101"/>
      <c r="AN33" s="101"/>
      <c r="AO33" s="101"/>
      <c r="AP33" s="101"/>
      <c r="AQ33" s="101"/>
      <c r="AR33" s="101"/>
      <c r="AS33" s="102"/>
      <c r="AT33" s="100">
        <f>データ!AJ7</f>
        <v>100.7</v>
      </c>
      <c r="AU33" s="101"/>
      <c r="AV33" s="101"/>
      <c r="AW33" s="101"/>
      <c r="AX33" s="101"/>
      <c r="AY33" s="101"/>
      <c r="AZ33" s="101"/>
      <c r="BA33" s="101"/>
      <c r="BB33" s="101"/>
      <c r="BC33" s="101"/>
      <c r="BD33" s="101"/>
      <c r="BE33" s="101"/>
      <c r="BF33" s="101"/>
      <c r="BG33" s="101"/>
      <c r="BH33" s="102"/>
      <c r="BI33" s="100">
        <f>データ!AK7</f>
        <v>91.1</v>
      </c>
      <c r="BJ33" s="101"/>
      <c r="BK33" s="101"/>
      <c r="BL33" s="101"/>
      <c r="BM33" s="101"/>
      <c r="BN33" s="101"/>
      <c r="BO33" s="101"/>
      <c r="BP33" s="101"/>
      <c r="BQ33" s="101"/>
      <c r="BR33" s="101"/>
      <c r="BS33" s="101"/>
      <c r="BT33" s="101"/>
      <c r="BU33" s="101"/>
      <c r="BV33" s="101"/>
      <c r="BW33" s="102"/>
      <c r="BX33" s="100">
        <f>データ!AL7</f>
        <v>86.6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59.4</v>
      </c>
      <c r="DE33" s="101"/>
      <c r="DF33" s="101"/>
      <c r="DG33" s="101"/>
      <c r="DH33" s="101"/>
      <c r="DI33" s="101"/>
      <c r="DJ33" s="101"/>
      <c r="DK33" s="101"/>
      <c r="DL33" s="101"/>
      <c r="DM33" s="101"/>
      <c r="DN33" s="101"/>
      <c r="DO33" s="101"/>
      <c r="DP33" s="101"/>
      <c r="DQ33" s="101"/>
      <c r="DR33" s="102"/>
      <c r="DS33" s="100">
        <f>データ!AT7</f>
        <v>57.2</v>
      </c>
      <c r="DT33" s="101"/>
      <c r="DU33" s="101"/>
      <c r="DV33" s="101"/>
      <c r="DW33" s="101"/>
      <c r="DX33" s="101"/>
      <c r="DY33" s="101"/>
      <c r="DZ33" s="101"/>
      <c r="EA33" s="101"/>
      <c r="EB33" s="101"/>
      <c r="EC33" s="101"/>
      <c r="ED33" s="101"/>
      <c r="EE33" s="101"/>
      <c r="EF33" s="101"/>
      <c r="EG33" s="102"/>
      <c r="EH33" s="100">
        <f>データ!AU7</f>
        <v>56.2</v>
      </c>
      <c r="EI33" s="101"/>
      <c r="EJ33" s="101"/>
      <c r="EK33" s="101"/>
      <c r="EL33" s="101"/>
      <c r="EM33" s="101"/>
      <c r="EN33" s="101"/>
      <c r="EO33" s="101"/>
      <c r="EP33" s="101"/>
      <c r="EQ33" s="101"/>
      <c r="ER33" s="101"/>
      <c r="ES33" s="101"/>
      <c r="ET33" s="101"/>
      <c r="EU33" s="101"/>
      <c r="EV33" s="102"/>
      <c r="EW33" s="100">
        <f>データ!AV7</f>
        <v>52.3</v>
      </c>
      <c r="EX33" s="101"/>
      <c r="EY33" s="101"/>
      <c r="EZ33" s="101"/>
      <c r="FA33" s="101"/>
      <c r="FB33" s="101"/>
      <c r="FC33" s="101"/>
      <c r="FD33" s="101"/>
      <c r="FE33" s="101"/>
      <c r="FF33" s="101"/>
      <c r="FG33" s="101"/>
      <c r="FH33" s="101"/>
      <c r="FI33" s="101"/>
      <c r="FJ33" s="101"/>
      <c r="FK33" s="102"/>
      <c r="FL33" s="100">
        <f>データ!AW7</f>
        <v>63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409.5</v>
      </c>
      <c r="GS33" s="101"/>
      <c r="GT33" s="101"/>
      <c r="GU33" s="101"/>
      <c r="GV33" s="101"/>
      <c r="GW33" s="101"/>
      <c r="GX33" s="101"/>
      <c r="GY33" s="101"/>
      <c r="GZ33" s="101"/>
      <c r="HA33" s="101"/>
      <c r="HB33" s="101"/>
      <c r="HC33" s="101"/>
      <c r="HD33" s="101"/>
      <c r="HE33" s="101"/>
      <c r="HF33" s="102"/>
      <c r="HG33" s="100">
        <f>データ!BE7</f>
        <v>389.9</v>
      </c>
      <c r="HH33" s="101"/>
      <c r="HI33" s="101"/>
      <c r="HJ33" s="101"/>
      <c r="HK33" s="101"/>
      <c r="HL33" s="101"/>
      <c r="HM33" s="101"/>
      <c r="HN33" s="101"/>
      <c r="HO33" s="101"/>
      <c r="HP33" s="101"/>
      <c r="HQ33" s="101"/>
      <c r="HR33" s="101"/>
      <c r="HS33" s="101"/>
      <c r="HT33" s="101"/>
      <c r="HU33" s="102"/>
      <c r="HV33" s="100">
        <f>データ!BF7</f>
        <v>381.4</v>
      </c>
      <c r="HW33" s="101"/>
      <c r="HX33" s="101"/>
      <c r="HY33" s="101"/>
      <c r="HZ33" s="101"/>
      <c r="IA33" s="101"/>
      <c r="IB33" s="101"/>
      <c r="IC33" s="101"/>
      <c r="ID33" s="101"/>
      <c r="IE33" s="101"/>
      <c r="IF33" s="101"/>
      <c r="IG33" s="101"/>
      <c r="IH33" s="101"/>
      <c r="II33" s="101"/>
      <c r="IJ33" s="102"/>
      <c r="IK33" s="100">
        <f>データ!BG7</f>
        <v>371.3</v>
      </c>
      <c r="IL33" s="101"/>
      <c r="IM33" s="101"/>
      <c r="IN33" s="101"/>
      <c r="IO33" s="101"/>
      <c r="IP33" s="101"/>
      <c r="IQ33" s="101"/>
      <c r="IR33" s="101"/>
      <c r="IS33" s="101"/>
      <c r="IT33" s="101"/>
      <c r="IU33" s="101"/>
      <c r="IV33" s="101"/>
      <c r="IW33" s="101"/>
      <c r="IX33" s="101"/>
      <c r="IY33" s="102"/>
      <c r="IZ33" s="100">
        <f>データ!BH7</f>
        <v>247.2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83.8</v>
      </c>
      <c r="KG33" s="101"/>
      <c r="KH33" s="101"/>
      <c r="KI33" s="101"/>
      <c r="KJ33" s="101"/>
      <c r="KK33" s="101"/>
      <c r="KL33" s="101"/>
      <c r="KM33" s="101"/>
      <c r="KN33" s="101"/>
      <c r="KO33" s="101"/>
      <c r="KP33" s="101"/>
      <c r="KQ33" s="101"/>
      <c r="KR33" s="101"/>
      <c r="KS33" s="101"/>
      <c r="KT33" s="102"/>
      <c r="KU33" s="100">
        <f>データ!BP7</f>
        <v>83.2</v>
      </c>
      <c r="KV33" s="101"/>
      <c r="KW33" s="101"/>
      <c r="KX33" s="101"/>
      <c r="KY33" s="101"/>
      <c r="KZ33" s="101"/>
      <c r="LA33" s="101"/>
      <c r="LB33" s="101"/>
      <c r="LC33" s="101"/>
      <c r="LD33" s="101"/>
      <c r="LE33" s="101"/>
      <c r="LF33" s="101"/>
      <c r="LG33" s="101"/>
      <c r="LH33" s="101"/>
      <c r="LI33" s="102"/>
      <c r="LJ33" s="100">
        <f>データ!BQ7</f>
        <v>79.5</v>
      </c>
      <c r="LK33" s="101"/>
      <c r="LL33" s="101"/>
      <c r="LM33" s="101"/>
      <c r="LN33" s="101"/>
      <c r="LO33" s="101"/>
      <c r="LP33" s="101"/>
      <c r="LQ33" s="101"/>
      <c r="LR33" s="101"/>
      <c r="LS33" s="101"/>
      <c r="LT33" s="101"/>
      <c r="LU33" s="101"/>
      <c r="LV33" s="101"/>
      <c r="LW33" s="101"/>
      <c r="LX33" s="102"/>
      <c r="LY33" s="100">
        <f>データ!BR7</f>
        <v>65.400000000000006</v>
      </c>
      <c r="LZ33" s="101"/>
      <c r="MA33" s="101"/>
      <c r="MB33" s="101"/>
      <c r="MC33" s="101"/>
      <c r="MD33" s="101"/>
      <c r="ME33" s="101"/>
      <c r="MF33" s="101"/>
      <c r="MG33" s="101"/>
      <c r="MH33" s="101"/>
      <c r="MI33" s="101"/>
      <c r="MJ33" s="101"/>
      <c r="MK33" s="101"/>
      <c r="ML33" s="101"/>
      <c r="MM33" s="102"/>
      <c r="MN33" s="100">
        <f>データ!BS7</f>
        <v>85.7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142</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22208</v>
      </c>
      <c r="Q55" s="104"/>
      <c r="R55" s="104"/>
      <c r="S55" s="104"/>
      <c r="T55" s="104"/>
      <c r="U55" s="104"/>
      <c r="V55" s="104"/>
      <c r="W55" s="104"/>
      <c r="X55" s="104"/>
      <c r="Y55" s="104"/>
      <c r="Z55" s="104"/>
      <c r="AA55" s="104"/>
      <c r="AB55" s="104"/>
      <c r="AC55" s="104"/>
      <c r="AD55" s="105"/>
      <c r="AE55" s="103">
        <f>データ!CA7</f>
        <v>21790</v>
      </c>
      <c r="AF55" s="104"/>
      <c r="AG55" s="104"/>
      <c r="AH55" s="104"/>
      <c r="AI55" s="104"/>
      <c r="AJ55" s="104"/>
      <c r="AK55" s="104"/>
      <c r="AL55" s="104"/>
      <c r="AM55" s="104"/>
      <c r="AN55" s="104"/>
      <c r="AO55" s="104"/>
      <c r="AP55" s="104"/>
      <c r="AQ55" s="104"/>
      <c r="AR55" s="104"/>
      <c r="AS55" s="105"/>
      <c r="AT55" s="103">
        <f>データ!CB7</f>
        <v>21843</v>
      </c>
      <c r="AU55" s="104"/>
      <c r="AV55" s="104"/>
      <c r="AW55" s="104"/>
      <c r="AX55" s="104"/>
      <c r="AY55" s="104"/>
      <c r="AZ55" s="104"/>
      <c r="BA55" s="104"/>
      <c r="BB55" s="104"/>
      <c r="BC55" s="104"/>
      <c r="BD55" s="104"/>
      <c r="BE55" s="104"/>
      <c r="BF55" s="104"/>
      <c r="BG55" s="104"/>
      <c r="BH55" s="105"/>
      <c r="BI55" s="103">
        <f>データ!CC7</f>
        <v>22407</v>
      </c>
      <c r="BJ55" s="104"/>
      <c r="BK55" s="104"/>
      <c r="BL55" s="104"/>
      <c r="BM55" s="104"/>
      <c r="BN55" s="104"/>
      <c r="BO55" s="104"/>
      <c r="BP55" s="104"/>
      <c r="BQ55" s="104"/>
      <c r="BR55" s="104"/>
      <c r="BS55" s="104"/>
      <c r="BT55" s="104"/>
      <c r="BU55" s="104"/>
      <c r="BV55" s="104"/>
      <c r="BW55" s="105"/>
      <c r="BX55" s="103">
        <f>データ!CD7</f>
        <v>23197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7843</v>
      </c>
      <c r="DE55" s="104"/>
      <c r="DF55" s="104"/>
      <c r="DG55" s="104"/>
      <c r="DH55" s="104"/>
      <c r="DI55" s="104"/>
      <c r="DJ55" s="104"/>
      <c r="DK55" s="104"/>
      <c r="DL55" s="104"/>
      <c r="DM55" s="104"/>
      <c r="DN55" s="104"/>
      <c r="DO55" s="104"/>
      <c r="DP55" s="104"/>
      <c r="DQ55" s="104"/>
      <c r="DR55" s="105"/>
      <c r="DS55" s="103">
        <f>データ!CL7</f>
        <v>7941</v>
      </c>
      <c r="DT55" s="104"/>
      <c r="DU55" s="104"/>
      <c r="DV55" s="104"/>
      <c r="DW55" s="104"/>
      <c r="DX55" s="104"/>
      <c r="DY55" s="104"/>
      <c r="DZ55" s="104"/>
      <c r="EA55" s="104"/>
      <c r="EB55" s="104"/>
      <c r="EC55" s="104"/>
      <c r="ED55" s="104"/>
      <c r="EE55" s="104"/>
      <c r="EF55" s="104"/>
      <c r="EG55" s="105"/>
      <c r="EH55" s="103">
        <f>データ!CM7</f>
        <v>7941</v>
      </c>
      <c r="EI55" s="104"/>
      <c r="EJ55" s="104"/>
      <c r="EK55" s="104"/>
      <c r="EL55" s="104"/>
      <c r="EM55" s="104"/>
      <c r="EN55" s="104"/>
      <c r="EO55" s="104"/>
      <c r="EP55" s="104"/>
      <c r="EQ55" s="104"/>
      <c r="ER55" s="104"/>
      <c r="ES55" s="104"/>
      <c r="ET55" s="104"/>
      <c r="EU55" s="104"/>
      <c r="EV55" s="105"/>
      <c r="EW55" s="103">
        <f>データ!CN7</f>
        <v>7747</v>
      </c>
      <c r="EX55" s="104"/>
      <c r="EY55" s="104"/>
      <c r="EZ55" s="104"/>
      <c r="FA55" s="104"/>
      <c r="FB55" s="104"/>
      <c r="FC55" s="104"/>
      <c r="FD55" s="104"/>
      <c r="FE55" s="104"/>
      <c r="FF55" s="104"/>
      <c r="FG55" s="104"/>
      <c r="FH55" s="104"/>
      <c r="FI55" s="104"/>
      <c r="FJ55" s="104"/>
      <c r="FK55" s="105"/>
      <c r="FL55" s="103">
        <f>データ!CO7</f>
        <v>8943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93.4</v>
      </c>
      <c r="GS55" s="101"/>
      <c r="GT55" s="101"/>
      <c r="GU55" s="101"/>
      <c r="GV55" s="101"/>
      <c r="GW55" s="101"/>
      <c r="GX55" s="101"/>
      <c r="GY55" s="101"/>
      <c r="GZ55" s="101"/>
      <c r="HA55" s="101"/>
      <c r="HB55" s="101"/>
      <c r="HC55" s="101"/>
      <c r="HD55" s="101"/>
      <c r="HE55" s="101"/>
      <c r="HF55" s="102"/>
      <c r="HG55" s="100">
        <f>データ!CW7</f>
        <v>97.1</v>
      </c>
      <c r="HH55" s="101"/>
      <c r="HI55" s="101"/>
      <c r="HJ55" s="101"/>
      <c r="HK55" s="101"/>
      <c r="HL55" s="101"/>
      <c r="HM55" s="101"/>
      <c r="HN55" s="101"/>
      <c r="HO55" s="101"/>
      <c r="HP55" s="101"/>
      <c r="HQ55" s="101"/>
      <c r="HR55" s="101"/>
      <c r="HS55" s="101"/>
      <c r="HT55" s="101"/>
      <c r="HU55" s="102"/>
      <c r="HV55" s="100">
        <f>データ!CX7</f>
        <v>96.9</v>
      </c>
      <c r="HW55" s="101"/>
      <c r="HX55" s="101"/>
      <c r="HY55" s="101"/>
      <c r="HZ55" s="101"/>
      <c r="IA55" s="101"/>
      <c r="IB55" s="101"/>
      <c r="IC55" s="101"/>
      <c r="ID55" s="101"/>
      <c r="IE55" s="101"/>
      <c r="IF55" s="101"/>
      <c r="IG55" s="101"/>
      <c r="IH55" s="101"/>
      <c r="II55" s="101"/>
      <c r="IJ55" s="102"/>
      <c r="IK55" s="100">
        <f>データ!CY7</f>
        <v>97.6</v>
      </c>
      <c r="IL55" s="101"/>
      <c r="IM55" s="101"/>
      <c r="IN55" s="101"/>
      <c r="IO55" s="101"/>
      <c r="IP55" s="101"/>
      <c r="IQ55" s="101"/>
      <c r="IR55" s="101"/>
      <c r="IS55" s="101"/>
      <c r="IT55" s="101"/>
      <c r="IU55" s="101"/>
      <c r="IV55" s="101"/>
      <c r="IW55" s="101"/>
      <c r="IX55" s="101"/>
      <c r="IY55" s="102"/>
      <c r="IZ55" s="100">
        <f>データ!CZ7</f>
        <v>73.5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v>
      </c>
      <c r="KG55" s="101"/>
      <c r="KH55" s="101"/>
      <c r="KI55" s="101"/>
      <c r="KJ55" s="101"/>
      <c r="KK55" s="101"/>
      <c r="KL55" s="101"/>
      <c r="KM55" s="101"/>
      <c r="KN55" s="101"/>
      <c r="KO55" s="101"/>
      <c r="KP55" s="101"/>
      <c r="KQ55" s="101"/>
      <c r="KR55" s="101"/>
      <c r="KS55" s="101"/>
      <c r="KT55" s="102"/>
      <c r="KU55" s="100">
        <f>データ!DH7</f>
        <v>13.5</v>
      </c>
      <c r="KV55" s="101"/>
      <c r="KW55" s="101"/>
      <c r="KX55" s="101"/>
      <c r="KY55" s="101"/>
      <c r="KZ55" s="101"/>
      <c r="LA55" s="101"/>
      <c r="LB55" s="101"/>
      <c r="LC55" s="101"/>
      <c r="LD55" s="101"/>
      <c r="LE55" s="101"/>
      <c r="LF55" s="101"/>
      <c r="LG55" s="101"/>
      <c r="LH55" s="101"/>
      <c r="LI55" s="102"/>
      <c r="LJ55" s="100">
        <f>データ!DI7</f>
        <v>11.8</v>
      </c>
      <c r="LK55" s="101"/>
      <c r="LL55" s="101"/>
      <c r="LM55" s="101"/>
      <c r="LN55" s="101"/>
      <c r="LO55" s="101"/>
      <c r="LP55" s="101"/>
      <c r="LQ55" s="101"/>
      <c r="LR55" s="101"/>
      <c r="LS55" s="101"/>
      <c r="LT55" s="101"/>
      <c r="LU55" s="101"/>
      <c r="LV55" s="101"/>
      <c r="LW55" s="101"/>
      <c r="LX55" s="102"/>
      <c r="LY55" s="100">
        <f>データ!DJ7</f>
        <v>16.3</v>
      </c>
      <c r="LZ55" s="101"/>
      <c r="MA55" s="101"/>
      <c r="MB55" s="101"/>
      <c r="MC55" s="101"/>
      <c r="MD55" s="101"/>
      <c r="ME55" s="101"/>
      <c r="MF55" s="101"/>
      <c r="MG55" s="101"/>
      <c r="MH55" s="101"/>
      <c r="MI55" s="101"/>
      <c r="MJ55" s="101"/>
      <c r="MK55" s="101"/>
      <c r="ML55" s="101"/>
      <c r="MM55" s="102"/>
      <c r="MN55" s="100">
        <f>データ!DK7</f>
        <v>13.6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14.9</v>
      </c>
      <c r="V79" s="83"/>
      <c r="W79" s="83"/>
      <c r="X79" s="83"/>
      <c r="Y79" s="83"/>
      <c r="Z79" s="83"/>
      <c r="AA79" s="83"/>
      <c r="AB79" s="83"/>
      <c r="AC79" s="83"/>
      <c r="AD79" s="83"/>
      <c r="AE79" s="83"/>
      <c r="AF79" s="83"/>
      <c r="AG79" s="83"/>
      <c r="AH79" s="83"/>
      <c r="AI79" s="83"/>
      <c r="AJ79" s="83"/>
      <c r="AK79" s="83"/>
      <c r="AL79" s="83"/>
      <c r="AM79" s="83"/>
      <c r="AN79" s="83">
        <f>データ!DS7</f>
        <v>30.5</v>
      </c>
      <c r="AO79" s="83"/>
      <c r="AP79" s="83"/>
      <c r="AQ79" s="83"/>
      <c r="AR79" s="83"/>
      <c r="AS79" s="83"/>
      <c r="AT79" s="83"/>
      <c r="AU79" s="83"/>
      <c r="AV79" s="83"/>
      <c r="AW79" s="83"/>
      <c r="AX79" s="83"/>
      <c r="AY79" s="83"/>
      <c r="AZ79" s="83"/>
      <c r="BA79" s="83"/>
      <c r="BB79" s="83"/>
      <c r="BC79" s="83"/>
      <c r="BD79" s="83"/>
      <c r="BE79" s="83"/>
      <c r="BF79" s="83"/>
      <c r="BG79" s="83">
        <f>データ!DT7</f>
        <v>46</v>
      </c>
      <c r="BH79" s="83"/>
      <c r="BI79" s="83"/>
      <c r="BJ79" s="83"/>
      <c r="BK79" s="83"/>
      <c r="BL79" s="83"/>
      <c r="BM79" s="83"/>
      <c r="BN79" s="83"/>
      <c r="BO79" s="83"/>
      <c r="BP79" s="83"/>
      <c r="BQ79" s="83"/>
      <c r="BR79" s="83"/>
      <c r="BS79" s="83"/>
      <c r="BT79" s="83"/>
      <c r="BU79" s="83"/>
      <c r="BV79" s="83"/>
      <c r="BW79" s="83"/>
      <c r="BX79" s="83"/>
      <c r="BY79" s="83"/>
      <c r="BZ79" s="83">
        <f>データ!DU7</f>
        <v>6.6</v>
      </c>
      <c r="CA79" s="83"/>
      <c r="CB79" s="83"/>
      <c r="CC79" s="83"/>
      <c r="CD79" s="83"/>
      <c r="CE79" s="83"/>
      <c r="CF79" s="83"/>
      <c r="CG79" s="83"/>
      <c r="CH79" s="83"/>
      <c r="CI79" s="83"/>
      <c r="CJ79" s="83"/>
      <c r="CK79" s="83"/>
      <c r="CL79" s="83"/>
      <c r="CM79" s="83"/>
      <c r="CN79" s="83"/>
      <c r="CO79" s="83"/>
      <c r="CP79" s="83"/>
      <c r="CQ79" s="83"/>
      <c r="CR79" s="83"/>
      <c r="CS79" s="83">
        <f>データ!DV7</f>
        <v>12.6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16.7</v>
      </c>
      <c r="EP79" s="83"/>
      <c r="EQ79" s="83"/>
      <c r="ER79" s="83"/>
      <c r="ES79" s="83"/>
      <c r="ET79" s="83"/>
      <c r="EU79" s="83"/>
      <c r="EV79" s="83"/>
      <c r="EW79" s="83"/>
      <c r="EX79" s="83"/>
      <c r="EY79" s="83"/>
      <c r="EZ79" s="83"/>
      <c r="FA79" s="83"/>
      <c r="FB79" s="83"/>
      <c r="FC79" s="83"/>
      <c r="FD79" s="83"/>
      <c r="FE79" s="83"/>
      <c r="FF79" s="83"/>
      <c r="FG79" s="83"/>
      <c r="FH79" s="83">
        <f>データ!ED7</f>
        <v>34.700000000000003</v>
      </c>
      <c r="FI79" s="83"/>
      <c r="FJ79" s="83"/>
      <c r="FK79" s="83"/>
      <c r="FL79" s="83"/>
      <c r="FM79" s="83"/>
      <c r="FN79" s="83"/>
      <c r="FO79" s="83"/>
      <c r="FP79" s="83"/>
      <c r="FQ79" s="83"/>
      <c r="FR79" s="83"/>
      <c r="FS79" s="83"/>
      <c r="FT79" s="83"/>
      <c r="FU79" s="83"/>
      <c r="FV79" s="83"/>
      <c r="FW79" s="83"/>
      <c r="FX79" s="83"/>
      <c r="FY79" s="83"/>
      <c r="FZ79" s="83"/>
      <c r="GA79" s="83">
        <f>データ!EE7</f>
        <v>52.6</v>
      </c>
      <c r="GB79" s="83"/>
      <c r="GC79" s="83"/>
      <c r="GD79" s="83"/>
      <c r="GE79" s="83"/>
      <c r="GF79" s="83"/>
      <c r="GG79" s="83"/>
      <c r="GH79" s="83"/>
      <c r="GI79" s="83"/>
      <c r="GJ79" s="83"/>
      <c r="GK79" s="83"/>
      <c r="GL79" s="83"/>
      <c r="GM79" s="83"/>
      <c r="GN79" s="83"/>
      <c r="GO79" s="83"/>
      <c r="GP79" s="83"/>
      <c r="GQ79" s="83"/>
      <c r="GR79" s="83"/>
      <c r="GS79" s="83"/>
      <c r="GT79" s="83">
        <f>データ!EF7</f>
        <v>11.1</v>
      </c>
      <c r="GU79" s="83"/>
      <c r="GV79" s="83"/>
      <c r="GW79" s="83"/>
      <c r="GX79" s="83"/>
      <c r="GY79" s="83"/>
      <c r="GZ79" s="83"/>
      <c r="HA79" s="83"/>
      <c r="HB79" s="83"/>
      <c r="HC79" s="83"/>
      <c r="HD79" s="83"/>
      <c r="HE79" s="83"/>
      <c r="HF79" s="83"/>
      <c r="HG79" s="83"/>
      <c r="HH79" s="83"/>
      <c r="HI79" s="83"/>
      <c r="HJ79" s="83"/>
      <c r="HK79" s="83"/>
      <c r="HL79" s="83"/>
      <c r="HM79" s="83">
        <f>データ!EG7</f>
        <v>23.8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16126737</v>
      </c>
      <c r="JK79" s="79"/>
      <c r="JL79" s="79"/>
      <c r="JM79" s="79"/>
      <c r="JN79" s="79"/>
      <c r="JO79" s="79"/>
      <c r="JP79" s="79"/>
      <c r="JQ79" s="79"/>
      <c r="JR79" s="79"/>
      <c r="JS79" s="79"/>
      <c r="JT79" s="79"/>
      <c r="JU79" s="79"/>
      <c r="JV79" s="79"/>
      <c r="JW79" s="79"/>
      <c r="JX79" s="79"/>
      <c r="JY79" s="79"/>
      <c r="JZ79" s="79"/>
      <c r="KA79" s="79"/>
      <c r="KB79" s="79"/>
      <c r="KC79" s="79">
        <f>データ!EO7</f>
        <v>16126737</v>
      </c>
      <c r="KD79" s="79"/>
      <c r="KE79" s="79"/>
      <c r="KF79" s="79"/>
      <c r="KG79" s="79"/>
      <c r="KH79" s="79"/>
      <c r="KI79" s="79"/>
      <c r="KJ79" s="79"/>
      <c r="KK79" s="79"/>
      <c r="KL79" s="79"/>
      <c r="KM79" s="79"/>
      <c r="KN79" s="79"/>
      <c r="KO79" s="79"/>
      <c r="KP79" s="79"/>
      <c r="KQ79" s="79"/>
      <c r="KR79" s="79"/>
      <c r="KS79" s="79"/>
      <c r="KT79" s="79"/>
      <c r="KU79" s="79"/>
      <c r="KV79" s="79">
        <f>データ!EP7</f>
        <v>16067526</v>
      </c>
      <c r="KW79" s="79"/>
      <c r="KX79" s="79"/>
      <c r="KY79" s="79"/>
      <c r="KZ79" s="79"/>
      <c r="LA79" s="79"/>
      <c r="LB79" s="79"/>
      <c r="LC79" s="79"/>
      <c r="LD79" s="79"/>
      <c r="LE79" s="79"/>
      <c r="LF79" s="79"/>
      <c r="LG79" s="79"/>
      <c r="LH79" s="79"/>
      <c r="LI79" s="79"/>
      <c r="LJ79" s="79"/>
      <c r="LK79" s="79"/>
      <c r="LL79" s="79"/>
      <c r="LM79" s="79"/>
      <c r="LN79" s="79"/>
      <c r="LO79" s="79">
        <f>データ!EQ7</f>
        <v>63388611</v>
      </c>
      <c r="LP79" s="79"/>
      <c r="LQ79" s="79"/>
      <c r="LR79" s="79"/>
      <c r="LS79" s="79"/>
      <c r="LT79" s="79"/>
      <c r="LU79" s="79"/>
      <c r="LV79" s="79"/>
      <c r="LW79" s="79"/>
      <c r="LX79" s="79"/>
      <c r="LY79" s="79"/>
      <c r="LZ79" s="79"/>
      <c r="MA79" s="79"/>
      <c r="MB79" s="79"/>
      <c r="MC79" s="79"/>
      <c r="MD79" s="79"/>
      <c r="ME79" s="79"/>
      <c r="MF79" s="79"/>
      <c r="MG79" s="79"/>
      <c r="MH79" s="79">
        <f>データ!ER7</f>
        <v>65755033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46060</v>
      </c>
      <c r="D6" s="63">
        <f t="shared" si="2"/>
        <v>46</v>
      </c>
      <c r="E6" s="63">
        <f t="shared" si="2"/>
        <v>6</v>
      </c>
      <c r="F6" s="63">
        <f t="shared" si="2"/>
        <v>0</v>
      </c>
      <c r="G6" s="63">
        <f t="shared" si="2"/>
        <v>1</v>
      </c>
      <c r="H6" s="142" t="str">
        <f>IF(H8&lt;&gt;I8,H8,"")&amp;IF(I8&lt;&gt;J8,I8,"")&amp;"　"&amp;J8</f>
        <v>宮城県南三陸町　南三陸病院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10</v>
      </c>
      <c r="R6" s="63" t="str">
        <f t="shared" si="3"/>
        <v>-</v>
      </c>
      <c r="S6" s="63" t="str">
        <f t="shared" si="3"/>
        <v>ド 透 訓</v>
      </c>
      <c r="T6" s="63" t="str">
        <f t="shared" si="3"/>
        <v>救 臨 輪</v>
      </c>
      <c r="U6" s="64">
        <f>U8</f>
        <v>13529</v>
      </c>
      <c r="V6" s="64">
        <f>V8</f>
        <v>8554</v>
      </c>
      <c r="W6" s="63" t="str">
        <f>W8</f>
        <v>第１種該当</v>
      </c>
      <c r="X6" s="63" t="str">
        <f t="shared" si="3"/>
        <v>１０：１</v>
      </c>
      <c r="Y6" s="64">
        <f t="shared" si="3"/>
        <v>40</v>
      </c>
      <c r="Z6" s="64">
        <f t="shared" si="3"/>
        <v>50</v>
      </c>
      <c r="AA6" s="64" t="str">
        <f t="shared" si="3"/>
        <v>-</v>
      </c>
      <c r="AB6" s="64" t="str">
        <f t="shared" si="3"/>
        <v>-</v>
      </c>
      <c r="AC6" s="64" t="str">
        <f t="shared" si="3"/>
        <v>-</v>
      </c>
      <c r="AD6" s="64">
        <f t="shared" si="3"/>
        <v>90</v>
      </c>
      <c r="AE6" s="64">
        <f t="shared" si="3"/>
        <v>40</v>
      </c>
      <c r="AF6" s="64">
        <f t="shared" si="3"/>
        <v>50</v>
      </c>
      <c r="AG6" s="64">
        <f t="shared" si="3"/>
        <v>90</v>
      </c>
      <c r="AH6" s="65">
        <f>IF(AH8="-",NA(),AH8)</f>
        <v>77.8</v>
      </c>
      <c r="AI6" s="65">
        <f t="shared" ref="AI6:AQ6" si="4">IF(AI8="-",NA(),AI8)</f>
        <v>116.3</v>
      </c>
      <c r="AJ6" s="65">
        <f t="shared" si="4"/>
        <v>100.7</v>
      </c>
      <c r="AK6" s="65">
        <f t="shared" si="4"/>
        <v>91.1</v>
      </c>
      <c r="AL6" s="65">
        <f t="shared" si="4"/>
        <v>86.6</v>
      </c>
      <c r="AM6" s="65">
        <f t="shared" si="4"/>
        <v>98.3</v>
      </c>
      <c r="AN6" s="65">
        <f t="shared" si="4"/>
        <v>98.3</v>
      </c>
      <c r="AO6" s="65">
        <f t="shared" si="4"/>
        <v>96.5</v>
      </c>
      <c r="AP6" s="65">
        <f t="shared" si="4"/>
        <v>98</v>
      </c>
      <c r="AQ6" s="65">
        <f t="shared" si="4"/>
        <v>98.4</v>
      </c>
      <c r="AR6" s="65" t="str">
        <f>IF(AR8="-","【-】","【"&amp;SUBSTITUTE(TEXT(AR8,"#,##0.0"),"-","△")&amp;"】")</f>
        <v>【98.4】</v>
      </c>
      <c r="AS6" s="65">
        <f>IF(AS8="-",NA(),AS8)</f>
        <v>59.4</v>
      </c>
      <c r="AT6" s="65">
        <f t="shared" ref="AT6:BB6" si="5">IF(AT8="-",NA(),AT8)</f>
        <v>57.2</v>
      </c>
      <c r="AU6" s="65">
        <f t="shared" si="5"/>
        <v>56.2</v>
      </c>
      <c r="AV6" s="65">
        <f t="shared" si="5"/>
        <v>52.3</v>
      </c>
      <c r="AW6" s="65">
        <f t="shared" si="5"/>
        <v>63</v>
      </c>
      <c r="AX6" s="65">
        <f t="shared" si="5"/>
        <v>75.400000000000006</v>
      </c>
      <c r="AY6" s="65">
        <f t="shared" si="5"/>
        <v>73.2</v>
      </c>
      <c r="AZ6" s="65">
        <f t="shared" si="5"/>
        <v>70.5</v>
      </c>
      <c r="BA6" s="65">
        <f t="shared" si="5"/>
        <v>79.599999999999994</v>
      </c>
      <c r="BB6" s="65">
        <f t="shared" si="5"/>
        <v>77.900000000000006</v>
      </c>
      <c r="BC6" s="65" t="str">
        <f>IF(BC8="-","【-】","【"&amp;SUBSTITUTE(TEXT(BC8,"#,##0.0"),"-","△")&amp;"】")</f>
        <v>【89.5】</v>
      </c>
      <c r="BD6" s="65">
        <f>IF(BD8="-",NA(),BD8)</f>
        <v>409.5</v>
      </c>
      <c r="BE6" s="65">
        <f t="shared" ref="BE6:BM6" si="6">IF(BE8="-",NA(),BE8)</f>
        <v>389.9</v>
      </c>
      <c r="BF6" s="65">
        <f t="shared" si="6"/>
        <v>381.4</v>
      </c>
      <c r="BG6" s="65">
        <f t="shared" si="6"/>
        <v>371.3</v>
      </c>
      <c r="BH6" s="65">
        <f t="shared" si="6"/>
        <v>247.2</v>
      </c>
      <c r="BI6" s="65">
        <f t="shared" si="6"/>
        <v>106.1</v>
      </c>
      <c r="BJ6" s="65">
        <f t="shared" si="6"/>
        <v>132.69999999999999</v>
      </c>
      <c r="BK6" s="65">
        <f t="shared" si="6"/>
        <v>154.80000000000001</v>
      </c>
      <c r="BL6" s="65">
        <f t="shared" si="6"/>
        <v>101.2</v>
      </c>
      <c r="BM6" s="65">
        <f t="shared" si="6"/>
        <v>107.2</v>
      </c>
      <c r="BN6" s="65" t="str">
        <f>IF(BN8="-","【-】","【"&amp;SUBSTITUTE(TEXT(BN8,"#,##0.0"),"-","△")&amp;"】")</f>
        <v>【63.6】</v>
      </c>
      <c r="BO6" s="65">
        <f>IF(BO8="-",NA(),BO8)</f>
        <v>83.8</v>
      </c>
      <c r="BP6" s="65">
        <f t="shared" ref="BP6:BX6" si="7">IF(BP8="-",NA(),BP8)</f>
        <v>83.2</v>
      </c>
      <c r="BQ6" s="65">
        <f t="shared" si="7"/>
        <v>79.5</v>
      </c>
      <c r="BR6" s="65">
        <f t="shared" si="7"/>
        <v>65.400000000000006</v>
      </c>
      <c r="BS6" s="65">
        <f t="shared" si="7"/>
        <v>85.7</v>
      </c>
      <c r="BT6" s="65">
        <f t="shared" si="7"/>
        <v>67</v>
      </c>
      <c r="BU6" s="65">
        <f t="shared" si="7"/>
        <v>65.599999999999994</v>
      </c>
      <c r="BV6" s="65">
        <f t="shared" si="7"/>
        <v>63.9</v>
      </c>
      <c r="BW6" s="65">
        <f t="shared" si="7"/>
        <v>66.599999999999994</v>
      </c>
      <c r="BX6" s="65">
        <f t="shared" si="7"/>
        <v>66.8</v>
      </c>
      <c r="BY6" s="65" t="str">
        <f>IF(BY8="-","【-】","【"&amp;SUBSTITUTE(TEXT(BY8,"#,##0.0"),"-","△")&amp;"】")</f>
        <v>【74.2】</v>
      </c>
      <c r="BZ6" s="66">
        <f>IF(BZ8="-",NA(),BZ8)</f>
        <v>22208</v>
      </c>
      <c r="CA6" s="66">
        <f t="shared" ref="CA6:CI6" si="8">IF(CA8="-",NA(),CA8)</f>
        <v>21790</v>
      </c>
      <c r="CB6" s="66">
        <f t="shared" si="8"/>
        <v>21843</v>
      </c>
      <c r="CC6" s="66">
        <f t="shared" si="8"/>
        <v>22407</v>
      </c>
      <c r="CD6" s="66">
        <f t="shared" si="8"/>
        <v>23197</v>
      </c>
      <c r="CE6" s="66">
        <f t="shared" si="8"/>
        <v>21672</v>
      </c>
      <c r="CF6" s="66">
        <f t="shared" si="8"/>
        <v>24294</v>
      </c>
      <c r="CG6" s="66">
        <f t="shared" si="8"/>
        <v>24767</v>
      </c>
      <c r="CH6" s="66">
        <f t="shared" si="8"/>
        <v>24371</v>
      </c>
      <c r="CI6" s="66">
        <f t="shared" si="8"/>
        <v>24882</v>
      </c>
      <c r="CJ6" s="65" t="str">
        <f>IF(CJ8="-","【-】","【"&amp;SUBSTITUTE(TEXT(CJ8,"#,##0"),"-","△")&amp;"】")</f>
        <v>【49,667】</v>
      </c>
      <c r="CK6" s="66">
        <f>IF(CK8="-",NA(),CK8)</f>
        <v>7843</v>
      </c>
      <c r="CL6" s="66">
        <f t="shared" ref="CL6:CT6" si="9">IF(CL8="-",NA(),CL8)</f>
        <v>7941</v>
      </c>
      <c r="CM6" s="66">
        <f t="shared" si="9"/>
        <v>7941</v>
      </c>
      <c r="CN6" s="66">
        <f t="shared" si="9"/>
        <v>7747</v>
      </c>
      <c r="CO6" s="66">
        <f t="shared" si="9"/>
        <v>8943</v>
      </c>
      <c r="CP6" s="66">
        <f t="shared" si="9"/>
        <v>6951</v>
      </c>
      <c r="CQ6" s="66">
        <f t="shared" si="9"/>
        <v>8208</v>
      </c>
      <c r="CR6" s="66">
        <f t="shared" si="9"/>
        <v>7997</v>
      </c>
      <c r="CS6" s="66">
        <f t="shared" si="9"/>
        <v>8736</v>
      </c>
      <c r="CT6" s="66">
        <f t="shared" si="9"/>
        <v>8797</v>
      </c>
      <c r="CU6" s="65" t="str">
        <f>IF(CU8="-","【-】","【"&amp;SUBSTITUTE(TEXT(CU8,"#,##0"),"-","△")&amp;"】")</f>
        <v>【13,758】</v>
      </c>
      <c r="CV6" s="65">
        <f>IF(CV8="-",NA(),CV8)</f>
        <v>93.4</v>
      </c>
      <c r="CW6" s="65">
        <f t="shared" ref="CW6:DE6" si="10">IF(CW8="-",NA(),CW8)</f>
        <v>97.1</v>
      </c>
      <c r="CX6" s="65">
        <f t="shared" si="10"/>
        <v>96.9</v>
      </c>
      <c r="CY6" s="65">
        <f t="shared" si="10"/>
        <v>97.6</v>
      </c>
      <c r="CZ6" s="65">
        <f t="shared" si="10"/>
        <v>73.5</v>
      </c>
      <c r="DA6" s="65">
        <f t="shared" si="10"/>
        <v>73.3</v>
      </c>
      <c r="DB6" s="65">
        <f t="shared" si="10"/>
        <v>75.599999999999994</v>
      </c>
      <c r="DC6" s="65">
        <f t="shared" si="10"/>
        <v>73.400000000000006</v>
      </c>
      <c r="DD6" s="65">
        <f t="shared" si="10"/>
        <v>67.5</v>
      </c>
      <c r="DE6" s="65">
        <f t="shared" si="10"/>
        <v>69.5</v>
      </c>
      <c r="DF6" s="65" t="str">
        <f>IF(DF8="-","【-】","【"&amp;SUBSTITUTE(TEXT(DF8,"#,##0.0"),"-","△")&amp;"】")</f>
        <v>【55.2】</v>
      </c>
      <c r="DG6" s="65">
        <f>IF(DG8="-",NA(),DG8)</f>
        <v>14</v>
      </c>
      <c r="DH6" s="65">
        <f t="shared" ref="DH6:DP6" si="11">IF(DH8="-",NA(),DH8)</f>
        <v>13.5</v>
      </c>
      <c r="DI6" s="65">
        <f t="shared" si="11"/>
        <v>11.8</v>
      </c>
      <c r="DJ6" s="65">
        <f t="shared" si="11"/>
        <v>16.3</v>
      </c>
      <c r="DK6" s="65">
        <f t="shared" si="11"/>
        <v>13.6</v>
      </c>
      <c r="DL6" s="65">
        <f t="shared" si="11"/>
        <v>18.3</v>
      </c>
      <c r="DM6" s="65">
        <f t="shared" si="11"/>
        <v>20.100000000000001</v>
      </c>
      <c r="DN6" s="65">
        <f t="shared" si="11"/>
        <v>19.100000000000001</v>
      </c>
      <c r="DO6" s="65">
        <f t="shared" si="11"/>
        <v>17.899999999999999</v>
      </c>
      <c r="DP6" s="65">
        <f t="shared" si="11"/>
        <v>17.399999999999999</v>
      </c>
      <c r="DQ6" s="65" t="str">
        <f>IF(DQ8="-","【-】","【"&amp;SUBSTITUTE(TEXT(DQ8,"#,##0.0"),"-","△")&amp;"】")</f>
        <v>【24.1】</v>
      </c>
      <c r="DR6" s="65">
        <f>IF(DR8="-",NA(),DR8)</f>
        <v>14.9</v>
      </c>
      <c r="DS6" s="65">
        <f t="shared" ref="DS6:EA6" si="12">IF(DS8="-",NA(),DS8)</f>
        <v>30.5</v>
      </c>
      <c r="DT6" s="65">
        <f t="shared" si="12"/>
        <v>46</v>
      </c>
      <c r="DU6" s="65">
        <f t="shared" si="12"/>
        <v>6.6</v>
      </c>
      <c r="DV6" s="65">
        <f t="shared" si="12"/>
        <v>12.6</v>
      </c>
      <c r="DW6" s="65">
        <f t="shared" si="12"/>
        <v>37.1</v>
      </c>
      <c r="DX6" s="65">
        <f t="shared" si="12"/>
        <v>37.9</v>
      </c>
      <c r="DY6" s="65">
        <f t="shared" si="12"/>
        <v>47.3</v>
      </c>
      <c r="DZ6" s="65">
        <f t="shared" si="12"/>
        <v>52.6</v>
      </c>
      <c r="EA6" s="65">
        <f t="shared" si="12"/>
        <v>54.2</v>
      </c>
      <c r="EB6" s="65" t="str">
        <f>IF(EB8="-","【-】","【"&amp;SUBSTITUTE(TEXT(EB8,"#,##0.0"),"-","△")&amp;"】")</f>
        <v>【50.7】</v>
      </c>
      <c r="EC6" s="65">
        <f>IF(EC8="-",NA(),EC8)</f>
        <v>16.7</v>
      </c>
      <c r="ED6" s="65">
        <f t="shared" ref="ED6:EL6" si="13">IF(ED8="-",NA(),ED8)</f>
        <v>34.700000000000003</v>
      </c>
      <c r="EE6" s="65">
        <f t="shared" si="13"/>
        <v>52.6</v>
      </c>
      <c r="EF6" s="65">
        <f t="shared" si="13"/>
        <v>11.1</v>
      </c>
      <c r="EG6" s="65">
        <f t="shared" si="13"/>
        <v>23.8</v>
      </c>
      <c r="EH6" s="65">
        <f t="shared" si="13"/>
        <v>47.9</v>
      </c>
      <c r="EI6" s="65">
        <f t="shared" si="13"/>
        <v>48.8</v>
      </c>
      <c r="EJ6" s="65">
        <f t="shared" si="13"/>
        <v>66.7</v>
      </c>
      <c r="EK6" s="65">
        <f t="shared" si="13"/>
        <v>68</v>
      </c>
      <c r="EL6" s="65">
        <f t="shared" si="13"/>
        <v>70</v>
      </c>
      <c r="EM6" s="65" t="str">
        <f>IF(EM8="-","【-】","【"&amp;SUBSTITUTE(TEXT(EM8,"#,##0.0"),"-","△")&amp;"】")</f>
        <v>【65.7】</v>
      </c>
      <c r="EN6" s="66">
        <f>IF(EN8="-",NA(),EN8)</f>
        <v>16126737</v>
      </c>
      <c r="EO6" s="66">
        <f t="shared" ref="EO6:EW6" si="14">IF(EO8="-",NA(),EO8)</f>
        <v>16126737</v>
      </c>
      <c r="EP6" s="66">
        <f t="shared" si="14"/>
        <v>16067526</v>
      </c>
      <c r="EQ6" s="66">
        <f t="shared" si="14"/>
        <v>63388611</v>
      </c>
      <c r="ER6" s="66">
        <f t="shared" si="14"/>
        <v>65755033</v>
      </c>
      <c r="ES6" s="66">
        <f t="shared" si="14"/>
        <v>34198617</v>
      </c>
      <c r="ET6" s="66">
        <f t="shared" si="14"/>
        <v>34662133</v>
      </c>
      <c r="EU6" s="66">
        <f t="shared" si="14"/>
        <v>37994115</v>
      </c>
      <c r="EV6" s="66">
        <f t="shared" si="14"/>
        <v>36094355</v>
      </c>
      <c r="EW6" s="66">
        <f t="shared" si="14"/>
        <v>36941419</v>
      </c>
      <c r="EX6" s="66" t="str">
        <f>IF(EX8="-","【-】","【"&amp;SUBSTITUTE(TEXT(EX8,"#,##0"),"-","△")&amp;"】")</f>
        <v>【44,050,160】</v>
      </c>
    </row>
    <row r="7" spans="1:154" s="67" customFormat="1">
      <c r="A7" s="48" t="s">
        <v>122</v>
      </c>
      <c r="B7" s="63">
        <f t="shared" ref="B7:AG7" si="15">B8</f>
        <v>2016</v>
      </c>
      <c r="C7" s="63">
        <f t="shared" si="15"/>
        <v>46060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10</v>
      </c>
      <c r="R7" s="63" t="str">
        <f t="shared" si="15"/>
        <v>-</v>
      </c>
      <c r="S7" s="63" t="str">
        <f t="shared" si="15"/>
        <v>ド 透 訓</v>
      </c>
      <c r="T7" s="63" t="str">
        <f t="shared" si="15"/>
        <v>救 臨 輪</v>
      </c>
      <c r="U7" s="64">
        <f>U8</f>
        <v>13529</v>
      </c>
      <c r="V7" s="64">
        <f>V8</f>
        <v>8554</v>
      </c>
      <c r="W7" s="63" t="str">
        <f>W8</f>
        <v>第１種該当</v>
      </c>
      <c r="X7" s="63" t="str">
        <f t="shared" si="15"/>
        <v>１０：１</v>
      </c>
      <c r="Y7" s="64">
        <f t="shared" si="15"/>
        <v>40</v>
      </c>
      <c r="Z7" s="64">
        <f t="shared" si="15"/>
        <v>50</v>
      </c>
      <c r="AA7" s="64" t="str">
        <f t="shared" si="15"/>
        <v>-</v>
      </c>
      <c r="AB7" s="64" t="str">
        <f t="shared" si="15"/>
        <v>-</v>
      </c>
      <c r="AC7" s="64" t="str">
        <f t="shared" si="15"/>
        <v>-</v>
      </c>
      <c r="AD7" s="64">
        <f t="shared" si="15"/>
        <v>90</v>
      </c>
      <c r="AE7" s="64">
        <f t="shared" si="15"/>
        <v>40</v>
      </c>
      <c r="AF7" s="64">
        <f t="shared" si="15"/>
        <v>50</v>
      </c>
      <c r="AG7" s="64">
        <f t="shared" si="15"/>
        <v>90</v>
      </c>
      <c r="AH7" s="65">
        <f>AH8</f>
        <v>77.8</v>
      </c>
      <c r="AI7" s="65">
        <f t="shared" ref="AI7:AQ7" si="16">AI8</f>
        <v>116.3</v>
      </c>
      <c r="AJ7" s="65">
        <f t="shared" si="16"/>
        <v>100.7</v>
      </c>
      <c r="AK7" s="65">
        <f t="shared" si="16"/>
        <v>91.1</v>
      </c>
      <c r="AL7" s="65">
        <f t="shared" si="16"/>
        <v>86.6</v>
      </c>
      <c r="AM7" s="65">
        <f t="shared" si="16"/>
        <v>98.3</v>
      </c>
      <c r="AN7" s="65">
        <f t="shared" si="16"/>
        <v>98.3</v>
      </c>
      <c r="AO7" s="65">
        <f t="shared" si="16"/>
        <v>96.5</v>
      </c>
      <c r="AP7" s="65">
        <f t="shared" si="16"/>
        <v>98</v>
      </c>
      <c r="AQ7" s="65">
        <f t="shared" si="16"/>
        <v>98.4</v>
      </c>
      <c r="AR7" s="65"/>
      <c r="AS7" s="65">
        <f>AS8</f>
        <v>59.4</v>
      </c>
      <c r="AT7" s="65">
        <f t="shared" ref="AT7:BB7" si="17">AT8</f>
        <v>57.2</v>
      </c>
      <c r="AU7" s="65">
        <f t="shared" si="17"/>
        <v>56.2</v>
      </c>
      <c r="AV7" s="65">
        <f t="shared" si="17"/>
        <v>52.3</v>
      </c>
      <c r="AW7" s="65">
        <f t="shared" si="17"/>
        <v>63</v>
      </c>
      <c r="AX7" s="65">
        <f t="shared" si="17"/>
        <v>75.400000000000006</v>
      </c>
      <c r="AY7" s="65">
        <f t="shared" si="17"/>
        <v>73.2</v>
      </c>
      <c r="AZ7" s="65">
        <f t="shared" si="17"/>
        <v>70.5</v>
      </c>
      <c r="BA7" s="65">
        <f t="shared" si="17"/>
        <v>79.599999999999994</v>
      </c>
      <c r="BB7" s="65">
        <f t="shared" si="17"/>
        <v>77.900000000000006</v>
      </c>
      <c r="BC7" s="65"/>
      <c r="BD7" s="65">
        <f>BD8</f>
        <v>409.5</v>
      </c>
      <c r="BE7" s="65">
        <f t="shared" ref="BE7:BM7" si="18">BE8</f>
        <v>389.9</v>
      </c>
      <c r="BF7" s="65">
        <f t="shared" si="18"/>
        <v>381.4</v>
      </c>
      <c r="BG7" s="65">
        <f t="shared" si="18"/>
        <v>371.3</v>
      </c>
      <c r="BH7" s="65">
        <f t="shared" si="18"/>
        <v>247.2</v>
      </c>
      <c r="BI7" s="65">
        <f t="shared" si="18"/>
        <v>106.1</v>
      </c>
      <c r="BJ7" s="65">
        <f t="shared" si="18"/>
        <v>132.69999999999999</v>
      </c>
      <c r="BK7" s="65">
        <f t="shared" si="18"/>
        <v>154.80000000000001</v>
      </c>
      <c r="BL7" s="65">
        <f t="shared" si="18"/>
        <v>101.2</v>
      </c>
      <c r="BM7" s="65">
        <f t="shared" si="18"/>
        <v>107.2</v>
      </c>
      <c r="BN7" s="65"/>
      <c r="BO7" s="65">
        <f>BO8</f>
        <v>83.8</v>
      </c>
      <c r="BP7" s="65">
        <f t="shared" ref="BP7:BX7" si="19">BP8</f>
        <v>83.2</v>
      </c>
      <c r="BQ7" s="65">
        <f t="shared" si="19"/>
        <v>79.5</v>
      </c>
      <c r="BR7" s="65">
        <f t="shared" si="19"/>
        <v>65.400000000000006</v>
      </c>
      <c r="BS7" s="65">
        <f t="shared" si="19"/>
        <v>85.7</v>
      </c>
      <c r="BT7" s="65">
        <f t="shared" si="19"/>
        <v>67</v>
      </c>
      <c r="BU7" s="65">
        <f t="shared" si="19"/>
        <v>65.599999999999994</v>
      </c>
      <c r="BV7" s="65">
        <f t="shared" si="19"/>
        <v>63.9</v>
      </c>
      <c r="BW7" s="65">
        <f t="shared" si="19"/>
        <v>66.599999999999994</v>
      </c>
      <c r="BX7" s="65">
        <f t="shared" si="19"/>
        <v>66.8</v>
      </c>
      <c r="BY7" s="65"/>
      <c r="BZ7" s="66">
        <f>BZ8</f>
        <v>22208</v>
      </c>
      <c r="CA7" s="66">
        <f t="shared" ref="CA7:CI7" si="20">CA8</f>
        <v>21790</v>
      </c>
      <c r="CB7" s="66">
        <f t="shared" si="20"/>
        <v>21843</v>
      </c>
      <c r="CC7" s="66">
        <f t="shared" si="20"/>
        <v>22407</v>
      </c>
      <c r="CD7" s="66">
        <f t="shared" si="20"/>
        <v>23197</v>
      </c>
      <c r="CE7" s="66">
        <f t="shared" si="20"/>
        <v>21672</v>
      </c>
      <c r="CF7" s="66">
        <f t="shared" si="20"/>
        <v>24294</v>
      </c>
      <c r="CG7" s="66">
        <f t="shared" si="20"/>
        <v>24767</v>
      </c>
      <c r="CH7" s="66">
        <f t="shared" si="20"/>
        <v>24371</v>
      </c>
      <c r="CI7" s="66">
        <f t="shared" si="20"/>
        <v>24882</v>
      </c>
      <c r="CJ7" s="65"/>
      <c r="CK7" s="66">
        <f>CK8</f>
        <v>7843</v>
      </c>
      <c r="CL7" s="66">
        <f t="shared" ref="CL7:CT7" si="21">CL8</f>
        <v>7941</v>
      </c>
      <c r="CM7" s="66">
        <f t="shared" si="21"/>
        <v>7941</v>
      </c>
      <c r="CN7" s="66">
        <f t="shared" si="21"/>
        <v>7747</v>
      </c>
      <c r="CO7" s="66">
        <f t="shared" si="21"/>
        <v>8943</v>
      </c>
      <c r="CP7" s="66">
        <f t="shared" si="21"/>
        <v>6951</v>
      </c>
      <c r="CQ7" s="66">
        <f t="shared" si="21"/>
        <v>8208</v>
      </c>
      <c r="CR7" s="66">
        <f t="shared" si="21"/>
        <v>7997</v>
      </c>
      <c r="CS7" s="66">
        <f t="shared" si="21"/>
        <v>8736</v>
      </c>
      <c r="CT7" s="66">
        <f t="shared" si="21"/>
        <v>8797</v>
      </c>
      <c r="CU7" s="65"/>
      <c r="CV7" s="65">
        <f>CV8</f>
        <v>93.4</v>
      </c>
      <c r="CW7" s="65">
        <f t="shared" ref="CW7:DE7" si="22">CW8</f>
        <v>97.1</v>
      </c>
      <c r="CX7" s="65">
        <f t="shared" si="22"/>
        <v>96.9</v>
      </c>
      <c r="CY7" s="65">
        <f t="shared" si="22"/>
        <v>97.6</v>
      </c>
      <c r="CZ7" s="65">
        <f t="shared" si="22"/>
        <v>73.5</v>
      </c>
      <c r="DA7" s="65">
        <f t="shared" si="22"/>
        <v>73.3</v>
      </c>
      <c r="DB7" s="65">
        <f t="shared" si="22"/>
        <v>75.599999999999994</v>
      </c>
      <c r="DC7" s="65">
        <f t="shared" si="22"/>
        <v>73.400000000000006</v>
      </c>
      <c r="DD7" s="65">
        <f t="shared" si="22"/>
        <v>67.5</v>
      </c>
      <c r="DE7" s="65">
        <f t="shared" si="22"/>
        <v>69.5</v>
      </c>
      <c r="DF7" s="65"/>
      <c r="DG7" s="65">
        <f>DG8</f>
        <v>14</v>
      </c>
      <c r="DH7" s="65">
        <f t="shared" ref="DH7:DP7" si="23">DH8</f>
        <v>13.5</v>
      </c>
      <c r="DI7" s="65">
        <f t="shared" si="23"/>
        <v>11.8</v>
      </c>
      <c r="DJ7" s="65">
        <f t="shared" si="23"/>
        <v>16.3</v>
      </c>
      <c r="DK7" s="65">
        <f t="shared" si="23"/>
        <v>13.6</v>
      </c>
      <c r="DL7" s="65">
        <f t="shared" si="23"/>
        <v>18.3</v>
      </c>
      <c r="DM7" s="65">
        <f t="shared" si="23"/>
        <v>20.100000000000001</v>
      </c>
      <c r="DN7" s="65">
        <f t="shared" si="23"/>
        <v>19.100000000000001</v>
      </c>
      <c r="DO7" s="65">
        <f t="shared" si="23"/>
        <v>17.899999999999999</v>
      </c>
      <c r="DP7" s="65">
        <f t="shared" si="23"/>
        <v>17.399999999999999</v>
      </c>
      <c r="DQ7" s="65"/>
      <c r="DR7" s="65">
        <f>DR8</f>
        <v>14.9</v>
      </c>
      <c r="DS7" s="65">
        <f t="shared" ref="DS7:EA7" si="24">DS8</f>
        <v>30.5</v>
      </c>
      <c r="DT7" s="65">
        <f t="shared" si="24"/>
        <v>46</v>
      </c>
      <c r="DU7" s="65">
        <f t="shared" si="24"/>
        <v>6.6</v>
      </c>
      <c r="DV7" s="65">
        <f t="shared" si="24"/>
        <v>12.6</v>
      </c>
      <c r="DW7" s="65">
        <f t="shared" si="24"/>
        <v>37.1</v>
      </c>
      <c r="DX7" s="65">
        <f t="shared" si="24"/>
        <v>37.9</v>
      </c>
      <c r="DY7" s="65">
        <f t="shared" si="24"/>
        <v>47.3</v>
      </c>
      <c r="DZ7" s="65">
        <f t="shared" si="24"/>
        <v>52.6</v>
      </c>
      <c r="EA7" s="65">
        <f t="shared" si="24"/>
        <v>54.2</v>
      </c>
      <c r="EB7" s="65"/>
      <c r="EC7" s="65">
        <f>EC8</f>
        <v>16.7</v>
      </c>
      <c r="ED7" s="65">
        <f t="shared" ref="ED7:EL7" si="25">ED8</f>
        <v>34.700000000000003</v>
      </c>
      <c r="EE7" s="65">
        <f t="shared" si="25"/>
        <v>52.6</v>
      </c>
      <c r="EF7" s="65">
        <f t="shared" si="25"/>
        <v>11.1</v>
      </c>
      <c r="EG7" s="65">
        <f t="shared" si="25"/>
        <v>23.8</v>
      </c>
      <c r="EH7" s="65">
        <f t="shared" si="25"/>
        <v>47.9</v>
      </c>
      <c r="EI7" s="65">
        <f t="shared" si="25"/>
        <v>48.8</v>
      </c>
      <c r="EJ7" s="65">
        <f t="shared" si="25"/>
        <v>66.7</v>
      </c>
      <c r="EK7" s="65">
        <f t="shared" si="25"/>
        <v>68</v>
      </c>
      <c r="EL7" s="65">
        <f t="shared" si="25"/>
        <v>70</v>
      </c>
      <c r="EM7" s="65"/>
      <c r="EN7" s="66">
        <f>EN8</f>
        <v>16126737</v>
      </c>
      <c r="EO7" s="66">
        <f t="shared" ref="EO7:EW7" si="26">EO8</f>
        <v>16126737</v>
      </c>
      <c r="EP7" s="66">
        <f t="shared" si="26"/>
        <v>16067526</v>
      </c>
      <c r="EQ7" s="66">
        <f t="shared" si="26"/>
        <v>63388611</v>
      </c>
      <c r="ER7" s="66">
        <f t="shared" si="26"/>
        <v>65755033</v>
      </c>
      <c r="ES7" s="66">
        <f t="shared" si="26"/>
        <v>34198617</v>
      </c>
      <c r="ET7" s="66">
        <f t="shared" si="26"/>
        <v>34662133</v>
      </c>
      <c r="EU7" s="66">
        <f t="shared" si="26"/>
        <v>37994115</v>
      </c>
      <c r="EV7" s="66">
        <f t="shared" si="26"/>
        <v>36094355</v>
      </c>
      <c r="EW7" s="66">
        <f t="shared" si="26"/>
        <v>36941419</v>
      </c>
      <c r="EX7" s="66"/>
    </row>
    <row r="8" spans="1:154" s="67" customFormat="1">
      <c r="A8" s="48"/>
      <c r="B8" s="68">
        <v>2016</v>
      </c>
      <c r="C8" s="68">
        <v>46060</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v>13529</v>
      </c>
      <c r="V8" s="69">
        <v>8554</v>
      </c>
      <c r="W8" s="68" t="s">
        <v>134</v>
      </c>
      <c r="X8" s="70" t="s">
        <v>135</v>
      </c>
      <c r="Y8" s="69">
        <v>40</v>
      </c>
      <c r="Z8" s="69">
        <v>50</v>
      </c>
      <c r="AA8" s="69" t="s">
        <v>131</v>
      </c>
      <c r="AB8" s="69" t="s">
        <v>131</v>
      </c>
      <c r="AC8" s="69" t="s">
        <v>131</v>
      </c>
      <c r="AD8" s="69">
        <v>90</v>
      </c>
      <c r="AE8" s="69">
        <v>40</v>
      </c>
      <c r="AF8" s="69">
        <v>50</v>
      </c>
      <c r="AG8" s="69">
        <v>90</v>
      </c>
      <c r="AH8" s="71">
        <v>77.8</v>
      </c>
      <c r="AI8" s="71">
        <v>116.3</v>
      </c>
      <c r="AJ8" s="71">
        <v>100.7</v>
      </c>
      <c r="AK8" s="71">
        <v>91.1</v>
      </c>
      <c r="AL8" s="71">
        <v>86.6</v>
      </c>
      <c r="AM8" s="71">
        <v>98.3</v>
      </c>
      <c r="AN8" s="71">
        <v>98.3</v>
      </c>
      <c r="AO8" s="71">
        <v>96.5</v>
      </c>
      <c r="AP8" s="71">
        <v>98</v>
      </c>
      <c r="AQ8" s="71">
        <v>98.4</v>
      </c>
      <c r="AR8" s="71">
        <v>98.4</v>
      </c>
      <c r="AS8" s="71">
        <v>59.4</v>
      </c>
      <c r="AT8" s="71">
        <v>57.2</v>
      </c>
      <c r="AU8" s="71">
        <v>56.2</v>
      </c>
      <c r="AV8" s="71">
        <v>52.3</v>
      </c>
      <c r="AW8" s="71">
        <v>63</v>
      </c>
      <c r="AX8" s="71">
        <v>75.400000000000006</v>
      </c>
      <c r="AY8" s="71">
        <v>73.2</v>
      </c>
      <c r="AZ8" s="71">
        <v>70.5</v>
      </c>
      <c r="BA8" s="71">
        <v>79.599999999999994</v>
      </c>
      <c r="BB8" s="71">
        <v>77.900000000000006</v>
      </c>
      <c r="BC8" s="71">
        <v>89.5</v>
      </c>
      <c r="BD8" s="72">
        <v>409.5</v>
      </c>
      <c r="BE8" s="72">
        <v>389.9</v>
      </c>
      <c r="BF8" s="72">
        <v>381.4</v>
      </c>
      <c r="BG8" s="72">
        <v>371.3</v>
      </c>
      <c r="BH8" s="72">
        <v>247.2</v>
      </c>
      <c r="BI8" s="72">
        <v>106.1</v>
      </c>
      <c r="BJ8" s="72">
        <v>132.69999999999999</v>
      </c>
      <c r="BK8" s="72">
        <v>154.80000000000001</v>
      </c>
      <c r="BL8" s="72">
        <v>101.2</v>
      </c>
      <c r="BM8" s="72">
        <v>107.2</v>
      </c>
      <c r="BN8" s="72">
        <v>63.6</v>
      </c>
      <c r="BO8" s="71">
        <v>83.8</v>
      </c>
      <c r="BP8" s="71">
        <v>83.2</v>
      </c>
      <c r="BQ8" s="71">
        <v>79.5</v>
      </c>
      <c r="BR8" s="71">
        <v>65.400000000000006</v>
      </c>
      <c r="BS8" s="71">
        <v>85.7</v>
      </c>
      <c r="BT8" s="71">
        <v>67</v>
      </c>
      <c r="BU8" s="71">
        <v>65.599999999999994</v>
      </c>
      <c r="BV8" s="71">
        <v>63.9</v>
      </c>
      <c r="BW8" s="71">
        <v>66.599999999999994</v>
      </c>
      <c r="BX8" s="71">
        <v>66.8</v>
      </c>
      <c r="BY8" s="71">
        <v>74.2</v>
      </c>
      <c r="BZ8" s="72">
        <v>22208</v>
      </c>
      <c r="CA8" s="72">
        <v>21790</v>
      </c>
      <c r="CB8" s="72">
        <v>21843</v>
      </c>
      <c r="CC8" s="72">
        <v>22407</v>
      </c>
      <c r="CD8" s="72">
        <v>23197</v>
      </c>
      <c r="CE8" s="72">
        <v>21672</v>
      </c>
      <c r="CF8" s="72">
        <v>24294</v>
      </c>
      <c r="CG8" s="72">
        <v>24767</v>
      </c>
      <c r="CH8" s="72">
        <v>24371</v>
      </c>
      <c r="CI8" s="72">
        <v>24882</v>
      </c>
      <c r="CJ8" s="71">
        <v>49667</v>
      </c>
      <c r="CK8" s="72">
        <v>7843</v>
      </c>
      <c r="CL8" s="72">
        <v>7941</v>
      </c>
      <c r="CM8" s="72">
        <v>7941</v>
      </c>
      <c r="CN8" s="72">
        <v>7747</v>
      </c>
      <c r="CO8" s="72">
        <v>8943</v>
      </c>
      <c r="CP8" s="72">
        <v>6951</v>
      </c>
      <c r="CQ8" s="72">
        <v>8208</v>
      </c>
      <c r="CR8" s="72">
        <v>7997</v>
      </c>
      <c r="CS8" s="72">
        <v>8736</v>
      </c>
      <c r="CT8" s="72">
        <v>8797</v>
      </c>
      <c r="CU8" s="71">
        <v>13758</v>
      </c>
      <c r="CV8" s="72">
        <v>93.4</v>
      </c>
      <c r="CW8" s="72">
        <v>97.1</v>
      </c>
      <c r="CX8" s="72">
        <v>96.9</v>
      </c>
      <c r="CY8" s="72">
        <v>97.6</v>
      </c>
      <c r="CZ8" s="72">
        <v>73.5</v>
      </c>
      <c r="DA8" s="72">
        <v>73.3</v>
      </c>
      <c r="DB8" s="72">
        <v>75.599999999999994</v>
      </c>
      <c r="DC8" s="72">
        <v>73.400000000000006</v>
      </c>
      <c r="DD8" s="72">
        <v>67.5</v>
      </c>
      <c r="DE8" s="72">
        <v>69.5</v>
      </c>
      <c r="DF8" s="72">
        <v>55.2</v>
      </c>
      <c r="DG8" s="72">
        <v>14</v>
      </c>
      <c r="DH8" s="72">
        <v>13.5</v>
      </c>
      <c r="DI8" s="72">
        <v>11.8</v>
      </c>
      <c r="DJ8" s="72">
        <v>16.3</v>
      </c>
      <c r="DK8" s="72">
        <v>13.6</v>
      </c>
      <c r="DL8" s="72">
        <v>18.3</v>
      </c>
      <c r="DM8" s="72">
        <v>20.100000000000001</v>
      </c>
      <c r="DN8" s="72">
        <v>19.100000000000001</v>
      </c>
      <c r="DO8" s="72">
        <v>17.899999999999999</v>
      </c>
      <c r="DP8" s="72">
        <v>17.399999999999999</v>
      </c>
      <c r="DQ8" s="72">
        <v>24.1</v>
      </c>
      <c r="DR8" s="71">
        <v>14.9</v>
      </c>
      <c r="DS8" s="71">
        <v>30.5</v>
      </c>
      <c r="DT8" s="71">
        <v>46</v>
      </c>
      <c r="DU8" s="71">
        <v>6.6</v>
      </c>
      <c r="DV8" s="71">
        <v>12.6</v>
      </c>
      <c r="DW8" s="71">
        <v>37.1</v>
      </c>
      <c r="DX8" s="71">
        <v>37.9</v>
      </c>
      <c r="DY8" s="71">
        <v>47.3</v>
      </c>
      <c r="DZ8" s="71">
        <v>52.6</v>
      </c>
      <c r="EA8" s="71">
        <v>54.2</v>
      </c>
      <c r="EB8" s="71">
        <v>50.7</v>
      </c>
      <c r="EC8" s="71">
        <v>16.7</v>
      </c>
      <c r="ED8" s="71">
        <v>34.700000000000003</v>
      </c>
      <c r="EE8" s="71">
        <v>52.6</v>
      </c>
      <c r="EF8" s="71">
        <v>11.1</v>
      </c>
      <c r="EG8" s="71">
        <v>23.8</v>
      </c>
      <c r="EH8" s="71">
        <v>47.9</v>
      </c>
      <c r="EI8" s="71">
        <v>48.8</v>
      </c>
      <c r="EJ8" s="71">
        <v>66.7</v>
      </c>
      <c r="EK8" s="71">
        <v>68</v>
      </c>
      <c r="EL8" s="71">
        <v>70</v>
      </c>
      <c r="EM8" s="71">
        <v>65.7</v>
      </c>
      <c r="EN8" s="72">
        <v>16126737</v>
      </c>
      <c r="EO8" s="72">
        <v>16126737</v>
      </c>
      <c r="EP8" s="72">
        <v>16067526</v>
      </c>
      <c r="EQ8" s="72">
        <v>63388611</v>
      </c>
      <c r="ER8" s="72">
        <v>65755033</v>
      </c>
      <c r="ES8" s="72">
        <v>34198617</v>
      </c>
      <c r="ET8" s="72">
        <v>34662133</v>
      </c>
      <c r="EU8" s="72">
        <v>37994115</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2018-10-15T06:13:08Z</cp:lastPrinted>
  <dcterms:created xsi:type="dcterms:W3CDTF">2018-09-27T00:35:34Z</dcterms:created>
  <dcterms:modified xsi:type="dcterms:W3CDTF">2018-10-19T00:47:30Z</dcterms:modified>
  <cp:category/>
</cp:coreProperties>
</file>