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病院局\石巻市立病院\事務部\病院総務課\■総務Ｇ\20_財政関係\020経営比較分析表\Ｈ30（H28決算）\02_回答\"/>
    </mc:Choice>
  </mc:AlternateContent>
  <workbookProtection workbookPassword="B319" lockStructure="1"/>
  <bookViews>
    <workbookView xWindow="0" yWindow="0" windowWidth="28800" windowHeight="1221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BX54" i="4"/>
  <c r="CS78" i="4"/>
  <c r="BX32" i="4"/>
  <c r="MN32" i="4"/>
  <c r="MH78" i="4"/>
  <c r="IZ54" i="4"/>
  <c r="IZ32" i="4"/>
  <c r="MN54" i="4"/>
  <c r="C11" i="5"/>
  <c r="D11" i="5"/>
  <c r="E11" i="5"/>
  <c r="B11" i="5"/>
  <c r="AN78" i="4" l="1"/>
  <c r="AE54" i="4"/>
  <c r="AE32" i="4"/>
  <c r="KU54" i="4"/>
  <c r="KU32" i="4"/>
  <c r="HG32" i="4"/>
  <c r="KC78" i="4"/>
  <c r="HG54" i="4"/>
  <c r="FH78" i="4"/>
  <c r="DS54" i="4"/>
  <c r="DS32" i="4"/>
  <c r="EO78" i="4"/>
  <c r="DD54" i="4"/>
  <c r="DD32" i="4"/>
  <c r="P32" i="4"/>
  <c r="U78" i="4"/>
  <c r="P54" i="4"/>
  <c r="KF54" i="4"/>
  <c r="KF32" i="4"/>
  <c r="JJ78" i="4"/>
  <c r="GR54" i="4"/>
  <c r="GR32" i="4"/>
  <c r="LO78" i="4"/>
  <c r="IK54" i="4"/>
  <c r="IK32" i="4"/>
  <c r="EW54" i="4"/>
  <c r="EW32" i="4"/>
  <c r="GT78" i="4"/>
  <c r="BI54" i="4"/>
  <c r="BI32" i="4"/>
  <c r="BZ78" i="4"/>
  <c r="LY54" i="4"/>
  <c r="LY32" i="4"/>
  <c r="LJ54" i="4"/>
  <c r="LJ32" i="4"/>
  <c r="HV32" i="4"/>
  <c r="KV78" i="4"/>
  <c r="HV54" i="4"/>
  <c r="GA78" i="4"/>
  <c r="EH32" i="4"/>
  <c r="BG78" i="4"/>
  <c r="AT54" i="4"/>
  <c r="AT32" i="4"/>
  <c r="EH54" i="4"/>
</calcChain>
</file>

<file path=xl/sharedStrings.xml><?xml version="1.0" encoding="utf-8"?>
<sst xmlns="http://schemas.openxmlformats.org/spreadsheetml/2006/main" count="374" uniqueCount="147">
  <si>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</si>
  <si>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</si>
  <si>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</si>
  <si>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</si>
  <si>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</si>
  <si>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</si>
  <si>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</si>
  <si>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</si>
  <si>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</si>
  <si>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</si>
  <si>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</si>
  <si>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</si>
  <si>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</si>
  <si>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</si>
  <si>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</si>
  <si>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</si>
  <si>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</si>
  <si>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</si>
  <si>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</si>
  <si>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</si>
  <si>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</si>
  <si>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</si>
  <si>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</si>
  <si>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</si>
  <si>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</si>
  <si>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</si>
  <si>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</si>
  <si>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</si>
  <si>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</si>
  <si>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</si>
  <si>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</si>
  <si>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</si>
  <si>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</si>
  <si>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</si>
  <si>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</si>
  <si>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</si>
  <si>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</si>
  <si>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</si>
  <si>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</si>
  <si>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</si>
  <si>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</si>
  <si>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</si>
  <si>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</si>
  <si>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</si>
  <si>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</si>
  <si>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</si>
  <si>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</si>
  <si>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</si>
  <si>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</si>
  <si>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</si>
  <si>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</si>
  <si>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</si>
  <si>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</si>
  <si>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</si>
  <si>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</si>
  <si>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</si>
  <si>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</si>
  <si>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</si>
  <si>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</si>
  <si>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</si>
  <si>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</si>
  <si>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</si>
  <si>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</si>
  <si>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</si>
  <si>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</si>
  <si>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</si>
  <si>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</si>
  <si>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</si>
  <si>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</si>
  <si>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</si>
  <si>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</si>
  <si>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</si>
  <si>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</si>
  <si>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</si>
  <si>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</si>
  <si>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</si>
  <si>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</si>
  <si>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</si>
  <si>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</si>
  <si>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</si>
  <si>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</si>
  <si>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</si>
  <si>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</si>
  <si>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</si>
  <si>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</si>
  <si>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</si>
  <si>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</si>
  <si>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</si>
  <si>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</si>
  <si>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</si>
  <si>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</si>
  <si>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</si>
  <si>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</si>
  <si>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</si>
  <si>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</si>
  <si>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</si>
  <si>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</si>
  <si>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</si>
  <si>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</si>
  <si>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</si>
  <si>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</si>
  <si>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</si>
  <si>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</si>
  <si>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</si>
  <si>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</si>
  <si>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</si>
  <si>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</si>
  <si>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</si>
  <si>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</si>
  <si>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</si>
  <si>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</si>
  <si>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</si>
  <si>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</si>
  <si>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</si>
  <si>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</si>
  <si>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</si>
  <si>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</si>
  <si>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</si>
  <si>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</si>
  <si>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</si>
  <si>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</si>
  <si>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</si>
  <si>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</si>
  <si>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</si>
  <si>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石巻市</t>
  </si>
  <si>
    <t>石巻市立病院</t>
  </si>
  <si>
    <t>当然財務</t>
  </si>
  <si>
    <t>病院事業</t>
  </si>
  <si>
    <t>一般病院</t>
  </si>
  <si>
    <t>100床以上～200床未満</t>
  </si>
  <si>
    <t>直営</t>
  </si>
  <si>
    <t>-</t>
  </si>
  <si>
    <t>訓</t>
  </si>
  <si>
    <t>救 感 地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</si>
  <si>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</si>
  <si>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</si>
  <si>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</si>
  <si>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</si>
  <si>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</si>
  <si>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</si>
  <si>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</si>
  <si>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</si>
  <si>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</si>
  <si>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東日本大震災により被災した、当時の石巻市立病院（一般病床206床）及び石巻市立雄勝病院（療養病床40床）が有していた医療機能を統合する形で新たな石巻市立病院（一般病床140床、療養病床40床）を移転新築により再建、平成28年9月から診療を開始した。石巻赤十字病院をはじめとした二次、三次医療機関との連携を前提に、必要な急性期機能を有した上で、慢性期、在宅医療等に取組み、石巻圏域における「切れ目のない医療提供体制」の一端を担っている。</t>
    <rPh sb="1" eb="2">
      <t>ヒガシ</t>
    </rPh>
    <rPh sb="2" eb="4">
      <t>ニホン</t>
    </rPh>
    <rPh sb="4" eb="7">
      <t>ダイシンサイ</t>
    </rPh>
    <rPh sb="10" eb="12">
      <t>ヒサイ</t>
    </rPh>
    <rPh sb="15" eb="17">
      <t>トウジ</t>
    </rPh>
    <rPh sb="18" eb="24">
      <t>イ</t>
    </rPh>
    <rPh sb="25" eb="27">
      <t>イッパン</t>
    </rPh>
    <rPh sb="27" eb="29">
      <t>ビョウショウ</t>
    </rPh>
    <rPh sb="32" eb="33">
      <t>ユカ</t>
    </rPh>
    <rPh sb="34" eb="35">
      <t>オヨ</t>
    </rPh>
    <rPh sb="36" eb="40">
      <t>イシノマキシリツ</t>
    </rPh>
    <rPh sb="40" eb="42">
      <t>オカチ</t>
    </rPh>
    <rPh sb="42" eb="44">
      <t>ビョウイン</t>
    </rPh>
    <rPh sb="45" eb="47">
      <t>リョウヨウ</t>
    </rPh>
    <rPh sb="47" eb="49">
      <t>ビョウショウ</t>
    </rPh>
    <rPh sb="51" eb="52">
      <t>ユカ</t>
    </rPh>
    <rPh sb="54" eb="55">
      <t>ユウ</t>
    </rPh>
    <rPh sb="59" eb="61">
      <t>イリョウ</t>
    </rPh>
    <rPh sb="61" eb="63">
      <t>キノウ</t>
    </rPh>
    <rPh sb="64" eb="66">
      <t>トウゴウ</t>
    </rPh>
    <rPh sb="68" eb="69">
      <t>カタチ</t>
    </rPh>
    <rPh sb="70" eb="71">
      <t>アラ</t>
    </rPh>
    <rPh sb="73" eb="79">
      <t>イ</t>
    </rPh>
    <rPh sb="80" eb="82">
      <t>イッパン</t>
    </rPh>
    <rPh sb="82" eb="84">
      <t>ビョウショウ</t>
    </rPh>
    <rPh sb="87" eb="88">
      <t>ユカ</t>
    </rPh>
    <rPh sb="89" eb="91">
      <t>リョウヨウ</t>
    </rPh>
    <rPh sb="91" eb="93">
      <t>ビョウショウ</t>
    </rPh>
    <rPh sb="95" eb="96">
      <t>ユカ</t>
    </rPh>
    <rPh sb="98" eb="100">
      <t>イテン</t>
    </rPh>
    <rPh sb="100" eb="102">
      <t>シンチク</t>
    </rPh>
    <rPh sb="105" eb="107">
      <t>サイケン</t>
    </rPh>
    <rPh sb="108" eb="110">
      <t>ヘイセイ</t>
    </rPh>
    <rPh sb="112" eb="113">
      <t>ネン</t>
    </rPh>
    <rPh sb="114" eb="115">
      <t>ツキ</t>
    </rPh>
    <rPh sb="117" eb="119">
      <t>シンリョウ</t>
    </rPh>
    <rPh sb="120" eb="122">
      <t>カイシ</t>
    </rPh>
    <rPh sb="188" eb="190">
      <t>ケンイキ</t>
    </rPh>
    <rPh sb="209" eb="211">
      <t>イッタン</t>
    </rPh>
    <rPh sb="212" eb="213">
      <t>ニナ</t>
    </rPh>
    <phoneticPr fontId="5"/>
  </si>
  <si>
    <t>　平成28年9月の新病院開院に当たり、病院本体の新築、機械備品を新規購入して間もないため、減価償却が進んでおらず、有形固定資産減価償却比率及び機械備品減価償却比率ともに非常に低い比率となっている。
　１床当たり有形固定資産については、東日本大震災以降の復旧・復興事業が本格化する時期において、全国的な建設資材の不足による価格高騰や、技術者、作業員など人手不足に伴う労務費高騰により、病院建設事業費が増崇したことが大きく影響しているものと思われる。</t>
    <rPh sb="1" eb="3">
      <t>ヘイセイ</t>
    </rPh>
    <rPh sb="5" eb="6">
      <t>ネン</t>
    </rPh>
    <rPh sb="7" eb="8">
      <t>ツキ</t>
    </rPh>
    <rPh sb="9" eb="12">
      <t>シンビョウイン</t>
    </rPh>
    <rPh sb="12" eb="14">
      <t>カイイン</t>
    </rPh>
    <rPh sb="15" eb="16">
      <t>ア</t>
    </rPh>
    <rPh sb="19" eb="21">
      <t>ビョウイン</t>
    </rPh>
    <rPh sb="21" eb="23">
      <t>ホンタイ</t>
    </rPh>
    <rPh sb="24" eb="26">
      <t>シンチク</t>
    </rPh>
    <rPh sb="27" eb="29">
      <t>キカイ</t>
    </rPh>
    <rPh sb="29" eb="31">
      <t>ビヒン</t>
    </rPh>
    <rPh sb="32" eb="34">
      <t>シンキ</t>
    </rPh>
    <rPh sb="34" eb="36">
      <t>コウニュウ</t>
    </rPh>
    <rPh sb="38" eb="39">
      <t>マ</t>
    </rPh>
    <rPh sb="45" eb="47">
      <t>ゲンカ</t>
    </rPh>
    <rPh sb="47" eb="49">
      <t>ショウキャク</t>
    </rPh>
    <rPh sb="50" eb="51">
      <t>スス</t>
    </rPh>
    <rPh sb="57" eb="59">
      <t>ユウケイ</t>
    </rPh>
    <rPh sb="59" eb="61">
      <t>コテイ</t>
    </rPh>
    <rPh sb="61" eb="63">
      <t>シサン</t>
    </rPh>
    <rPh sb="63" eb="65">
      <t>ゲンカ</t>
    </rPh>
    <rPh sb="65" eb="67">
      <t>ショウキャク</t>
    </rPh>
    <rPh sb="67" eb="69">
      <t>ヒリツ</t>
    </rPh>
    <rPh sb="69" eb="70">
      <t>オヨ</t>
    </rPh>
    <rPh sb="71" eb="73">
      <t>キカイ</t>
    </rPh>
    <rPh sb="73" eb="75">
      <t>ビヒン</t>
    </rPh>
    <rPh sb="75" eb="77">
      <t>ゲンカ</t>
    </rPh>
    <rPh sb="77" eb="79">
      <t>ショウキャク</t>
    </rPh>
    <rPh sb="79" eb="81">
      <t>ヒリツ</t>
    </rPh>
    <rPh sb="84" eb="86">
      <t>ヒジョウ</t>
    </rPh>
    <rPh sb="87" eb="88">
      <t>ヒク</t>
    </rPh>
    <rPh sb="89" eb="91">
      <t>ヒリツ</t>
    </rPh>
    <rPh sb="101" eb="102">
      <t>ユカ</t>
    </rPh>
    <rPh sb="102" eb="103">
      <t>ア</t>
    </rPh>
    <rPh sb="105" eb="107">
      <t>ユウケイ</t>
    </rPh>
    <rPh sb="107" eb="109">
      <t>コテイ</t>
    </rPh>
    <rPh sb="109" eb="111">
      <t>シサン</t>
    </rPh>
    <rPh sb="117" eb="118">
      <t>ヒガシ</t>
    </rPh>
    <rPh sb="118" eb="120">
      <t>ニホン</t>
    </rPh>
    <rPh sb="120" eb="123">
      <t>ダイシンサイ</t>
    </rPh>
    <rPh sb="123" eb="125">
      <t>イコウ</t>
    </rPh>
    <rPh sb="126" eb="128">
      <t>フッキュウ</t>
    </rPh>
    <rPh sb="129" eb="131">
      <t>フッコウ</t>
    </rPh>
    <rPh sb="131" eb="133">
      <t>ジギョウ</t>
    </rPh>
    <rPh sb="134" eb="137">
      <t>ホンカクカ</t>
    </rPh>
    <rPh sb="139" eb="141">
      <t>ジキ</t>
    </rPh>
    <rPh sb="146" eb="149">
      <t>ゼンコクテキ</t>
    </rPh>
    <rPh sb="150" eb="152">
      <t>ケンセツ</t>
    </rPh>
    <rPh sb="152" eb="154">
      <t>シザイ</t>
    </rPh>
    <rPh sb="155" eb="157">
      <t>フソク</t>
    </rPh>
    <rPh sb="160" eb="162">
      <t>カカク</t>
    </rPh>
    <rPh sb="162" eb="164">
      <t>コウトウ</t>
    </rPh>
    <rPh sb="166" eb="169">
      <t>ギジュツシャ</t>
    </rPh>
    <rPh sb="170" eb="173">
      <t>サギョウイン</t>
    </rPh>
    <rPh sb="175" eb="177">
      <t>ヒトデ</t>
    </rPh>
    <rPh sb="177" eb="179">
      <t>フソク</t>
    </rPh>
    <rPh sb="180" eb="181">
      <t>トモナ</t>
    </rPh>
    <rPh sb="182" eb="185">
      <t>ロウムヒ</t>
    </rPh>
    <rPh sb="185" eb="187">
      <t>コウトウ</t>
    </rPh>
    <rPh sb="191" eb="193">
      <t>ビョウイン</t>
    </rPh>
    <rPh sb="199" eb="200">
      <t>フ</t>
    </rPh>
    <phoneticPr fontId="5"/>
  </si>
  <si>
    <t>　平成28年9月に新市立病院が開院したため、医業収入は7か月分のみ、しかも開院間もないため医療費として算定できる施設基準が少ない、開院時は入院患者ゼロと、収入面では不利な状況である一方、費用面では、震災時から看護師等医療スタッフを継続して雇用しているため12か月通年分の給与を支給していることや、新病院建設に係るイニシャルコストが発生していることから、各指標は通常運営時と大きく異なる比率となっている。
　今後は、平成29年3月に策定した「石巻市新公立病院改革プラン」に掲載した各種取組みを着実に実行し、平成32年度における経常収支比率100％達成を目指していく。</t>
    <rPh sb="1" eb="3">
      <t>ヘイセイ</t>
    </rPh>
    <rPh sb="5" eb="6">
      <t>ネン</t>
    </rPh>
    <rPh sb="7" eb="8">
      <t>ツキ</t>
    </rPh>
    <rPh sb="9" eb="10">
      <t>シン</t>
    </rPh>
    <rPh sb="15" eb="17">
      <t>カイイン</t>
    </rPh>
    <rPh sb="22" eb="24">
      <t>イギョウ</t>
    </rPh>
    <rPh sb="24" eb="26">
      <t>シュウニュウ</t>
    </rPh>
    <rPh sb="29" eb="30">
      <t>ツキ</t>
    </rPh>
    <rPh sb="30" eb="31">
      <t>ブン</t>
    </rPh>
    <rPh sb="37" eb="39">
      <t>カイイン</t>
    </rPh>
    <rPh sb="39" eb="40">
      <t>マ</t>
    </rPh>
    <rPh sb="65" eb="67">
      <t>カイイン</t>
    </rPh>
    <rPh sb="67" eb="68">
      <t>ジ</t>
    </rPh>
    <rPh sb="69" eb="71">
      <t>ニュウイン</t>
    </rPh>
    <rPh sb="71" eb="73">
      <t>カンジャ</t>
    </rPh>
    <rPh sb="77" eb="80">
      <t>シュウニュウメン</t>
    </rPh>
    <rPh sb="82" eb="84">
      <t>フリ</t>
    </rPh>
    <rPh sb="85" eb="87">
      <t>ジョウキョウ</t>
    </rPh>
    <rPh sb="90" eb="92">
      <t>イッポウ</t>
    </rPh>
    <rPh sb="93" eb="96">
      <t>ヒヨウメン</t>
    </rPh>
    <rPh sb="99" eb="101">
      <t>シンサイ</t>
    </rPh>
    <rPh sb="101" eb="102">
      <t>ジ</t>
    </rPh>
    <rPh sb="104" eb="107">
      <t>カンゴシ</t>
    </rPh>
    <rPh sb="107" eb="108">
      <t>トウ</t>
    </rPh>
    <rPh sb="108" eb="110">
      <t>イリョウ</t>
    </rPh>
    <rPh sb="115" eb="117">
      <t>ケイゾク</t>
    </rPh>
    <rPh sb="119" eb="121">
      <t>コヨウ</t>
    </rPh>
    <rPh sb="130" eb="131">
      <t>ツキ</t>
    </rPh>
    <rPh sb="131" eb="133">
      <t>ツウネン</t>
    </rPh>
    <rPh sb="133" eb="134">
      <t>ブン</t>
    </rPh>
    <rPh sb="135" eb="137">
      <t>キュウヨ</t>
    </rPh>
    <rPh sb="138" eb="140">
      <t>シキュウ</t>
    </rPh>
    <rPh sb="148" eb="149">
      <t>シン</t>
    </rPh>
    <rPh sb="149" eb="151">
      <t>ビョウイン</t>
    </rPh>
    <rPh sb="151" eb="153">
      <t>ケンセツ</t>
    </rPh>
    <rPh sb="154" eb="155">
      <t>カカ</t>
    </rPh>
    <rPh sb="165" eb="167">
      <t>ハッセイ</t>
    </rPh>
    <rPh sb="176" eb="177">
      <t>カク</t>
    </rPh>
    <rPh sb="177" eb="179">
      <t>シヒョウ</t>
    </rPh>
    <rPh sb="180" eb="182">
      <t>ツウジョウ</t>
    </rPh>
    <rPh sb="182" eb="184">
      <t>ウンエイ</t>
    </rPh>
    <rPh sb="184" eb="185">
      <t>ジ</t>
    </rPh>
    <rPh sb="186" eb="187">
      <t>オオ</t>
    </rPh>
    <rPh sb="189" eb="190">
      <t>コト</t>
    </rPh>
    <rPh sb="192" eb="194">
      <t>ヒリツ</t>
    </rPh>
    <rPh sb="203" eb="205">
      <t>コンゴ</t>
    </rPh>
    <rPh sb="207" eb="209">
      <t>ヘイセイ</t>
    </rPh>
    <rPh sb="211" eb="212">
      <t>ネン</t>
    </rPh>
    <rPh sb="213" eb="214">
      <t>ツキ</t>
    </rPh>
    <rPh sb="215" eb="217">
      <t>サクテイ</t>
    </rPh>
    <rPh sb="220" eb="223">
      <t>イ</t>
    </rPh>
    <rPh sb="223" eb="224">
      <t>シン</t>
    </rPh>
    <rPh sb="224" eb="226">
      <t>コウリツ</t>
    </rPh>
    <rPh sb="226" eb="228">
      <t>ビョウイン</t>
    </rPh>
    <rPh sb="228" eb="230">
      <t>カイカク</t>
    </rPh>
    <rPh sb="235" eb="237">
      <t>ケイサイ</t>
    </rPh>
    <rPh sb="239" eb="241">
      <t>カクシュ</t>
    </rPh>
    <rPh sb="241" eb="243">
      <t>トリク</t>
    </rPh>
    <rPh sb="245" eb="247">
      <t>チャクジツ</t>
    </rPh>
    <rPh sb="248" eb="250">
      <t>ジッコウ</t>
    </rPh>
    <rPh sb="252" eb="254">
      <t>ヘイセイ</t>
    </rPh>
    <rPh sb="256" eb="258">
      <t>ネンド</t>
    </rPh>
    <rPh sb="262" eb="264">
      <t>ケイジョウ</t>
    </rPh>
    <rPh sb="264" eb="266">
      <t>シュウシ</t>
    </rPh>
    <rPh sb="266" eb="268">
      <t>ヒリツ</t>
    </rPh>
    <rPh sb="272" eb="274">
      <t>タッセイ</t>
    </rPh>
    <rPh sb="275" eb="277">
      <t>メザ</t>
    </rPh>
    <phoneticPr fontId="5"/>
  </si>
  <si>
    <t>　上記のとおり、平成28年9月から診療を開始したため、医業収益は7か月分であるのに対し、医業費用における職員給与は12か月分のため、医業収支にアンバランスが生じ、医業収支比率は37.8％、職員給与費対医業収益比率は141.8％となっている。なお、3か年に渡る新病院建設事業費の消費税相当分を長期前受金戻入として医業外収益に計上しており、経常収支比率は100％近い比率となっている。累積欠損金比率については医業収益が7か月分であること、被災した旧市立病院にかかる多額の欠損金を計上していることからこのような比率となっている。累積欠損金の早期解消は難しい状況だが、旧市立病院建設にかかる企業債償還が完了する平成39年度に向け、解消策を検討していく。材料費対医業収益比率については、開院に当たり、医療消耗備品等でイニシャルコストが発生していることが比率の要因。</t>
    <rPh sb="1" eb="3">
      <t>ジョウキ</t>
    </rPh>
    <rPh sb="8" eb="10">
      <t>ヘイセイ</t>
    </rPh>
    <rPh sb="12" eb="13">
      <t>ネン</t>
    </rPh>
    <rPh sb="14" eb="15">
      <t>ツキ</t>
    </rPh>
    <rPh sb="17" eb="19">
      <t>シンリョウ</t>
    </rPh>
    <rPh sb="20" eb="22">
      <t>カイシ</t>
    </rPh>
    <rPh sb="27" eb="29">
      <t>イギョウ</t>
    </rPh>
    <rPh sb="29" eb="31">
      <t>シュウエキ</t>
    </rPh>
    <rPh sb="34" eb="35">
      <t>ツキ</t>
    </rPh>
    <rPh sb="35" eb="36">
      <t>ブン</t>
    </rPh>
    <rPh sb="41" eb="42">
      <t>タイ</t>
    </rPh>
    <rPh sb="44" eb="46">
      <t>イギョウ</t>
    </rPh>
    <rPh sb="46" eb="48">
      <t>ヒヨウ</t>
    </rPh>
    <rPh sb="52" eb="54">
      <t>ショクイン</t>
    </rPh>
    <rPh sb="54" eb="56">
      <t>キュウヨ</t>
    </rPh>
    <rPh sb="60" eb="61">
      <t>ツキ</t>
    </rPh>
    <rPh sb="61" eb="62">
      <t>ブン</t>
    </rPh>
    <rPh sb="66" eb="68">
      <t>イギョウ</t>
    </rPh>
    <rPh sb="68" eb="70">
      <t>シュウシ</t>
    </rPh>
    <rPh sb="78" eb="79">
      <t>ショウ</t>
    </rPh>
    <rPh sb="81" eb="83">
      <t>イギョウ</t>
    </rPh>
    <rPh sb="83" eb="85">
      <t>シュウシ</t>
    </rPh>
    <rPh sb="85" eb="87">
      <t>ヒリツ</t>
    </rPh>
    <rPh sb="94" eb="96">
      <t>ショクイン</t>
    </rPh>
    <rPh sb="96" eb="98">
      <t>キュウヨ</t>
    </rPh>
    <rPh sb="98" eb="99">
      <t>ヒ</t>
    </rPh>
    <rPh sb="99" eb="100">
      <t>タイ</t>
    </rPh>
    <rPh sb="100" eb="102">
      <t>イギョウ</t>
    </rPh>
    <rPh sb="102" eb="104">
      <t>シュウエキ</t>
    </rPh>
    <rPh sb="104" eb="106">
      <t>ヒリツ</t>
    </rPh>
    <rPh sb="125" eb="126">
      <t>ネン</t>
    </rPh>
    <rPh sb="127" eb="128">
      <t>ワタ</t>
    </rPh>
    <rPh sb="129" eb="132">
      <t>シンビョウイン</t>
    </rPh>
    <rPh sb="132" eb="134">
      <t>ケンセツ</t>
    </rPh>
    <rPh sb="134" eb="136">
      <t>ジギョウ</t>
    </rPh>
    <rPh sb="136" eb="137">
      <t>ヒ</t>
    </rPh>
    <rPh sb="138" eb="141">
      <t>ショウヒゼイ</t>
    </rPh>
    <rPh sb="141" eb="144">
      <t>ソウトウブン</t>
    </rPh>
    <rPh sb="155" eb="157">
      <t>イギョウ</t>
    </rPh>
    <rPh sb="157" eb="158">
      <t>ガイ</t>
    </rPh>
    <rPh sb="158" eb="160">
      <t>シュウエキ</t>
    </rPh>
    <rPh sb="161" eb="163">
      <t>ケイジョウ</t>
    </rPh>
    <rPh sb="168" eb="170">
      <t>ケイジョウ</t>
    </rPh>
    <rPh sb="170" eb="172">
      <t>シュウシ</t>
    </rPh>
    <rPh sb="172" eb="174">
      <t>ヒリツ</t>
    </rPh>
    <rPh sb="179" eb="180">
      <t>チカ</t>
    </rPh>
    <rPh sb="181" eb="183">
      <t>ヒリツ</t>
    </rPh>
    <rPh sb="190" eb="192">
      <t>ルイセキ</t>
    </rPh>
    <rPh sb="192" eb="195">
      <t>ケッソンキン</t>
    </rPh>
    <rPh sb="195" eb="197">
      <t>ヒリツ</t>
    </rPh>
    <rPh sb="202" eb="204">
      <t>イギョウ</t>
    </rPh>
    <rPh sb="204" eb="206">
      <t>シュウエキ</t>
    </rPh>
    <rPh sb="209" eb="210">
      <t>ツキ</t>
    </rPh>
    <rPh sb="210" eb="211">
      <t>ブン</t>
    </rPh>
    <rPh sb="217" eb="219">
      <t>ヒサイ</t>
    </rPh>
    <rPh sb="221" eb="222">
      <t>キュウ</t>
    </rPh>
    <rPh sb="222" eb="224">
      <t>シリツ</t>
    </rPh>
    <rPh sb="224" eb="226">
      <t>ビョウイン</t>
    </rPh>
    <rPh sb="230" eb="232">
      <t>タガク</t>
    </rPh>
    <rPh sb="233" eb="236">
      <t>ケッソンキン</t>
    </rPh>
    <rPh sb="237" eb="239">
      <t>ケイジョウ</t>
    </rPh>
    <rPh sb="252" eb="254">
      <t>ヒリツ</t>
    </rPh>
    <rPh sb="261" eb="263">
      <t>ルイセキ</t>
    </rPh>
    <rPh sb="263" eb="266">
      <t>ケッソンキン</t>
    </rPh>
    <rPh sb="267" eb="269">
      <t>ソウキ</t>
    </rPh>
    <rPh sb="269" eb="271">
      <t>カイショウ</t>
    </rPh>
    <rPh sb="272" eb="273">
      <t>ムズカ</t>
    </rPh>
    <rPh sb="275" eb="277">
      <t>ジョウキョウ</t>
    </rPh>
    <rPh sb="280" eb="281">
      <t>キュウ</t>
    </rPh>
    <rPh sb="281" eb="283">
      <t>シリツ</t>
    </rPh>
    <rPh sb="283" eb="285">
      <t>ビョウイン</t>
    </rPh>
    <rPh sb="285" eb="287">
      <t>ケンセツ</t>
    </rPh>
    <rPh sb="291" eb="293">
      <t>キギョウ</t>
    </rPh>
    <rPh sb="293" eb="294">
      <t>サイ</t>
    </rPh>
    <rPh sb="294" eb="296">
      <t>ショウカン</t>
    </rPh>
    <rPh sb="297" eb="299">
      <t>カンリョウ</t>
    </rPh>
    <rPh sb="301" eb="303">
      <t>ヘイセイ</t>
    </rPh>
    <rPh sb="305" eb="307">
      <t>ネンド</t>
    </rPh>
    <rPh sb="308" eb="309">
      <t>ム</t>
    </rPh>
    <rPh sb="311" eb="313">
      <t>カイショウ</t>
    </rPh>
    <rPh sb="313" eb="314">
      <t>サク</t>
    </rPh>
    <rPh sb="315" eb="317">
      <t>ケントウ</t>
    </rPh>
    <rPh sb="322" eb="325">
      <t>ザイリョウヒ</t>
    </rPh>
    <rPh sb="325" eb="326">
      <t>タイ</t>
    </rPh>
    <rPh sb="326" eb="328">
      <t>イギョウ</t>
    </rPh>
    <rPh sb="328" eb="330">
      <t>シュウエキ</t>
    </rPh>
    <rPh sb="330" eb="332">
      <t>ヒリツ</t>
    </rPh>
    <rPh sb="338" eb="340">
      <t>カイイン</t>
    </rPh>
    <rPh sb="341" eb="342">
      <t>ア</t>
    </rPh>
    <rPh sb="345" eb="347">
      <t>イリョウ</t>
    </rPh>
    <rPh sb="347" eb="349">
      <t>ショウモウ</t>
    </rPh>
    <rPh sb="349" eb="351">
      <t>ビヒン</t>
    </rPh>
    <rPh sb="351" eb="352">
      <t>トウ</t>
    </rPh>
    <rPh sb="362" eb="364">
      <t>ハッセイ</t>
    </rPh>
    <rPh sb="371" eb="373">
      <t>ヒリツ</t>
    </rPh>
    <rPh sb="374" eb="376">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</si>
</sst>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#N/A</c:v>
                </c:pt>
                <c:pt idx="4">
                  <c:v>47.6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315008"/>
        <c:axId val="1503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315008"/>
        <c:axId val="150316928"/>
      </c:lineChart>
      <c:dateAx>
        <c:axId val="150315008"/>
        <c:scaling>
          <c:orientation val="minMax"/>
        </c:scaling>
        <c:delete val="1"/>
        <c:axPos val="b"/>
        <c:numFmt formatCode="ge" sourceLinked="1"/>
        <c:majorTickMark val="none"/>
        <c:minorTickMark val="none"/>
        <c:tickLblPos val="none"/>
        <c:crossAx val="150316928"/>
        <c:crosses val="autoZero"/>
        <c:auto val="1"/>
        <c:lblOffset val="100"/>
        <c:baseTimeUnit val="years"/>
      </c:dateAx>
      <c:valAx>
        <c:axId val="15031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1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#N/A</c:v>
                </c:pt>
                <c:pt idx="4">
                  <c:v>12313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220416"/>
        <c:axId val="1522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220416"/>
        <c:axId val="152222336"/>
      </c:lineChart>
      <c:dateAx>
        <c:axId val="152220416"/>
        <c:scaling>
          <c:orientation val="minMax"/>
        </c:scaling>
        <c:delete val="1"/>
        <c:axPos val="b"/>
        <c:numFmt formatCode="ge" sourceLinked="1"/>
        <c:majorTickMark val="none"/>
        <c:minorTickMark val="none"/>
        <c:tickLblPos val="none"/>
        <c:crossAx val="152222336"/>
        <c:crosses val="autoZero"/>
        <c:auto val="1"/>
        <c:lblOffset val="100"/>
        <c:baseTimeUnit val="years"/>
      </c:dateAx>
      <c:valAx>
        <c:axId val="152222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22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#N/A</c:v>
                </c:pt>
                <c:pt idx="4">
                  <c:v>31979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396160"/>
        <c:axId val="1523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396160"/>
        <c:axId val="152398080"/>
      </c:lineChart>
      <c:dateAx>
        <c:axId val="152396160"/>
        <c:scaling>
          <c:orientation val="minMax"/>
        </c:scaling>
        <c:delete val="1"/>
        <c:axPos val="b"/>
        <c:numFmt formatCode="ge" sourceLinked="1"/>
        <c:majorTickMark val="none"/>
        <c:minorTickMark val="none"/>
        <c:tickLblPos val="none"/>
        <c:crossAx val="152398080"/>
        <c:crosses val="autoZero"/>
        <c:auto val="1"/>
        <c:lblOffset val="100"/>
        <c:baseTimeUnit val="years"/>
      </c:dateAx>
      <c:valAx>
        <c:axId val="15239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39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#N/A</c:v>
                </c:pt>
                <c:pt idx="4">
                  <c:v>697.9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334848"/>
        <c:axId val="1504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334848"/>
        <c:axId val="150455808"/>
      </c:lineChart>
      <c:dateAx>
        <c:axId val="150334848"/>
        <c:scaling>
          <c:orientation val="minMax"/>
        </c:scaling>
        <c:delete val="1"/>
        <c:axPos val="b"/>
        <c:numFmt formatCode="ge" sourceLinked="1"/>
        <c:majorTickMark val="none"/>
        <c:minorTickMark val="none"/>
        <c:tickLblPos val="none"/>
        <c:crossAx val="150455808"/>
        <c:crosses val="autoZero"/>
        <c:auto val="1"/>
        <c:lblOffset val="100"/>
        <c:baseTimeUnit val="years"/>
      </c:dateAx>
      <c:valAx>
        <c:axId val="15045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3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#N/A</c:v>
                </c:pt>
                <c:pt idx="4">
                  <c:v>37.799999999999997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486016"/>
        <c:axId val="1504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486016"/>
        <c:axId val="150492288"/>
      </c:lineChart>
      <c:dateAx>
        <c:axId val="150486016"/>
        <c:scaling>
          <c:orientation val="minMax"/>
        </c:scaling>
        <c:delete val="1"/>
        <c:axPos val="b"/>
        <c:numFmt formatCode="ge" sourceLinked="1"/>
        <c:majorTickMark val="none"/>
        <c:minorTickMark val="none"/>
        <c:tickLblPos val="none"/>
        <c:crossAx val="150492288"/>
        <c:crosses val="autoZero"/>
        <c:auto val="1"/>
        <c:lblOffset val="100"/>
        <c:baseTimeUnit val="years"/>
      </c:dateAx>
      <c:valAx>
        <c:axId val="15049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8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#N/A</c:v>
                </c:pt>
                <c:pt idx="4">
                  <c:v>95.8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567552"/>
        <c:axId val="1505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567552"/>
        <c:axId val="150582016"/>
      </c:lineChart>
      <c:dateAx>
        <c:axId val="150567552"/>
        <c:scaling>
          <c:orientation val="minMax"/>
        </c:scaling>
        <c:delete val="1"/>
        <c:axPos val="b"/>
        <c:numFmt formatCode="ge" sourceLinked="1"/>
        <c:majorTickMark val="none"/>
        <c:minorTickMark val="none"/>
        <c:tickLblPos val="none"/>
        <c:crossAx val="150582016"/>
        <c:crosses val="autoZero"/>
        <c:auto val="1"/>
        <c:lblOffset val="100"/>
        <c:baseTimeUnit val="years"/>
      </c:dateAx>
      <c:valAx>
        <c:axId val="15058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56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#N/A</c:v>
                </c:pt>
                <c:pt idx="4">
                  <c:v>0.1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751488"/>
        <c:axId val="1507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751488"/>
        <c:axId val="150757760"/>
      </c:lineChart>
      <c:dateAx>
        <c:axId val="150751488"/>
        <c:scaling>
          <c:orientation val="minMax"/>
        </c:scaling>
        <c:delete val="1"/>
        <c:axPos val="b"/>
        <c:numFmt formatCode="ge" sourceLinked="1"/>
        <c:majorTickMark val="none"/>
        <c:minorTickMark val="none"/>
        <c:tickLblPos val="none"/>
        <c:crossAx val="150757760"/>
        <c:crosses val="autoZero"/>
        <c:auto val="1"/>
        <c:lblOffset val="100"/>
        <c:baseTimeUnit val="years"/>
      </c:dateAx>
      <c:valAx>
        <c:axId val="15075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5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#N/A</c:v>
                </c:pt>
                <c:pt idx="4">
                  <c:v>0.4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0792064"/>
        <c:axId val="1510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0792064"/>
        <c:axId val="151007232"/>
      </c:lineChart>
      <c:dateAx>
        <c:axId val="150792064"/>
        <c:scaling>
          <c:orientation val="minMax"/>
        </c:scaling>
        <c:delete val="1"/>
        <c:axPos val="b"/>
        <c:numFmt formatCode="ge" sourceLinked="1"/>
        <c:majorTickMark val="none"/>
        <c:minorTickMark val="none"/>
        <c:tickLblPos val="none"/>
        <c:crossAx val="151007232"/>
        <c:crosses val="autoZero"/>
        <c:auto val="1"/>
        <c:lblOffset val="100"/>
        <c:baseTimeUnit val="years"/>
      </c:dateAx>
      <c:valAx>
        <c:axId val="15100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9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#N/A</c:v>
                </c:pt>
                <c:pt idx="4">
                  <c:v>76921533</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057920"/>
        <c:axId val="1510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057920"/>
        <c:axId val="151059840"/>
      </c:lineChart>
      <c:dateAx>
        <c:axId val="151057920"/>
        <c:scaling>
          <c:orientation val="minMax"/>
        </c:scaling>
        <c:delete val="1"/>
        <c:axPos val="b"/>
        <c:numFmt formatCode="ge" sourceLinked="1"/>
        <c:majorTickMark val="none"/>
        <c:minorTickMark val="none"/>
        <c:tickLblPos val="none"/>
        <c:crossAx val="151059840"/>
        <c:crosses val="autoZero"/>
        <c:auto val="1"/>
        <c:lblOffset val="100"/>
        <c:baseTimeUnit val="years"/>
      </c:dateAx>
      <c:valAx>
        <c:axId val="151059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05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#N/A</c:v>
                </c:pt>
                <c:pt idx="4">
                  <c:v>36.200000000000003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23072"/>
        <c:axId val="1511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23072"/>
        <c:axId val="151124992"/>
      </c:lineChart>
      <c:dateAx>
        <c:axId val="151123072"/>
        <c:scaling>
          <c:orientation val="minMax"/>
        </c:scaling>
        <c:delete val="1"/>
        <c:axPos val="b"/>
        <c:numFmt formatCode="ge" sourceLinked="1"/>
        <c:majorTickMark val="none"/>
        <c:minorTickMark val="none"/>
        <c:tickLblPos val="none"/>
        <c:crossAx val="151124992"/>
        <c:crosses val="autoZero"/>
        <c:auto val="1"/>
        <c:lblOffset val="100"/>
        <c:baseTimeUnit val="years"/>
      </c:dateAx>
      <c:valAx>
        <c:axId val="15112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2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#N/A</c:v>
                </c:pt>
                <c:pt idx="4">
                  <c:v>141.80000000000001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188224"/>
        <c:axId val="151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188224"/>
        <c:axId val="151190144"/>
      </c:lineChart>
      <c:dateAx>
        <c:axId val="151188224"/>
        <c:scaling>
          <c:orientation val="minMax"/>
        </c:scaling>
        <c:delete val="1"/>
        <c:axPos val="b"/>
        <c:numFmt formatCode="ge" sourceLinked="1"/>
        <c:majorTickMark val="none"/>
        <c:minorTickMark val="none"/>
        <c:tickLblPos val="none"/>
        <c:crossAx val="151190144"/>
        <c:crosses val="autoZero"/>
        <c:auto val="1"/>
        <c:lblOffset val="100"/>
        <c:baseTimeUnit val="years"/>
      </c:dateAx>
      <c:valAx>
        <c:axId val="1511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8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14" zoomScale="75" zoomScaleNormal="75" zoomScaleSheetLayoutView="70" workbookViewId="0">
      <selection activeCell="NJ16" sqref="NJ16:NX2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宮城県石巻市　石巻市立病院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140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180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147627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4706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108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113</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t="str">
        <f>データ!AJ7</f>
        <v>-</v>
      </c>
      <c r="AU33" s="101"/>
      <c r="AV33" s="101"/>
      <c r="AW33" s="101"/>
      <c r="AX33" s="101"/>
      <c r="AY33" s="101"/>
      <c r="AZ33" s="101"/>
      <c r="BA33" s="101"/>
      <c r="BB33" s="101"/>
      <c r="BC33" s="101"/>
      <c r="BD33" s="101"/>
      <c r="BE33" s="101"/>
      <c r="BF33" s="101"/>
      <c r="BG33" s="101"/>
      <c r="BH33" s="102"/>
      <c r="BI33" s="100" t="str">
        <f>データ!AK7</f>
        <v>-</v>
      </c>
      <c r="BJ33" s="101"/>
      <c r="BK33" s="101"/>
      <c r="BL33" s="101"/>
      <c r="BM33" s="101"/>
      <c r="BN33" s="101"/>
      <c r="BO33" s="101"/>
      <c r="BP33" s="101"/>
      <c r="BQ33" s="101"/>
      <c r="BR33" s="101"/>
      <c r="BS33" s="101"/>
      <c r="BT33" s="101"/>
      <c r="BU33" s="101"/>
      <c r="BV33" s="101"/>
      <c r="BW33" s="102"/>
      <c r="BX33" s="100">
        <f>データ!AL7</f>
        <v>95.8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t="str">
        <f>データ!AU7</f>
        <v>-</v>
      </c>
      <c r="EI33" s="101"/>
      <c r="EJ33" s="101"/>
      <c r="EK33" s="101"/>
      <c r="EL33" s="101"/>
      <c r="EM33" s="101"/>
      <c r="EN33" s="101"/>
      <c r="EO33" s="101"/>
      <c r="EP33" s="101"/>
      <c r="EQ33" s="101"/>
      <c r="ER33" s="101"/>
      <c r="ES33" s="101"/>
      <c r="ET33" s="101"/>
      <c r="EU33" s="101"/>
      <c r="EV33" s="102"/>
      <c r="EW33" s="100" t="str">
        <f>データ!AV7</f>
        <v>-</v>
      </c>
      <c r="EX33" s="101"/>
      <c r="EY33" s="101"/>
      <c r="EZ33" s="101"/>
      <c r="FA33" s="101"/>
      <c r="FB33" s="101"/>
      <c r="FC33" s="101"/>
      <c r="FD33" s="101"/>
      <c r="FE33" s="101"/>
      <c r="FF33" s="101"/>
      <c r="FG33" s="101"/>
      <c r="FH33" s="101"/>
      <c r="FI33" s="101"/>
      <c r="FJ33" s="101"/>
      <c r="FK33" s="102"/>
      <c r="FL33" s="100">
        <f>データ!AW7</f>
        <v>37.799999999999997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v>
      </c>
      <c r="HW33" s="101"/>
      <c r="HX33" s="101"/>
      <c r="HY33" s="101"/>
      <c r="HZ33" s="101"/>
      <c r="IA33" s="101"/>
      <c r="IB33" s="101"/>
      <c r="IC33" s="101"/>
      <c r="ID33" s="101"/>
      <c r="IE33" s="101"/>
      <c r="IF33" s="101"/>
      <c r="IG33" s="101"/>
      <c r="IH33" s="101"/>
      <c r="II33" s="101"/>
      <c r="IJ33" s="102"/>
      <c r="IK33" s="100" t="str">
        <f>データ!BG7</f>
        <v>-</v>
      </c>
      <c r="IL33" s="101"/>
      <c r="IM33" s="101"/>
      <c r="IN33" s="101"/>
      <c r="IO33" s="101"/>
      <c r="IP33" s="101"/>
      <c r="IQ33" s="101"/>
      <c r="IR33" s="101"/>
      <c r="IS33" s="101"/>
      <c r="IT33" s="101"/>
      <c r="IU33" s="101"/>
      <c r="IV33" s="101"/>
      <c r="IW33" s="101"/>
      <c r="IX33" s="101"/>
      <c r="IY33" s="102"/>
      <c r="IZ33" s="100">
        <f>データ!BH7</f>
        <v>697.9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t="str">
        <f>データ!BQ7</f>
        <v>-</v>
      </c>
      <c r="LK33" s="101"/>
      <c r="LL33" s="101"/>
      <c r="LM33" s="101"/>
      <c r="LN33" s="101"/>
      <c r="LO33" s="101"/>
      <c r="LP33" s="101"/>
      <c r="LQ33" s="101"/>
      <c r="LR33" s="101"/>
      <c r="LS33" s="101"/>
      <c r="LT33" s="101"/>
      <c r="LU33" s="101"/>
      <c r="LV33" s="101"/>
      <c r="LW33" s="101"/>
      <c r="LX33" s="102"/>
      <c r="LY33" s="100" t="str">
        <f>データ!BR7</f>
        <v>-</v>
      </c>
      <c r="LZ33" s="101"/>
      <c r="MA33" s="101"/>
      <c r="MB33" s="101"/>
      <c r="MC33" s="101"/>
      <c r="MD33" s="101"/>
      <c r="ME33" s="101"/>
      <c r="MF33" s="101"/>
      <c r="MG33" s="101"/>
      <c r="MH33" s="101"/>
      <c r="MI33" s="101"/>
      <c r="MJ33" s="101"/>
      <c r="MK33" s="101"/>
      <c r="ML33" s="101"/>
      <c r="MM33" s="102"/>
      <c r="MN33" s="100">
        <f>データ!BS7</f>
        <v>47.6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t="str">
        <f>データ!AO7</f>
        <v>-</v>
      </c>
      <c r="AU34" s="101"/>
      <c r="AV34" s="101"/>
      <c r="AW34" s="101"/>
      <c r="AX34" s="101"/>
      <c r="AY34" s="101"/>
      <c r="AZ34" s="101"/>
      <c r="BA34" s="101"/>
      <c r="BB34" s="101"/>
      <c r="BC34" s="101"/>
      <c r="BD34" s="101"/>
      <c r="BE34" s="101"/>
      <c r="BF34" s="101"/>
      <c r="BG34" s="101"/>
      <c r="BH34" s="102"/>
      <c r="BI34" s="100" t="str">
        <f>データ!AP7</f>
        <v>-</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t="str">
        <f>データ!AZ7</f>
        <v>-</v>
      </c>
      <c r="EI34" s="101"/>
      <c r="EJ34" s="101"/>
      <c r="EK34" s="101"/>
      <c r="EL34" s="101"/>
      <c r="EM34" s="101"/>
      <c r="EN34" s="101"/>
      <c r="EO34" s="101"/>
      <c r="EP34" s="101"/>
      <c r="EQ34" s="101"/>
      <c r="ER34" s="101"/>
      <c r="ES34" s="101"/>
      <c r="ET34" s="101"/>
      <c r="EU34" s="101"/>
      <c r="EV34" s="102"/>
      <c r="EW34" s="100" t="str">
        <f>データ!BA7</f>
        <v>-</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t="str">
        <f>データ!BK7</f>
        <v>-</v>
      </c>
      <c r="HW34" s="101"/>
      <c r="HX34" s="101"/>
      <c r="HY34" s="101"/>
      <c r="HZ34" s="101"/>
      <c r="IA34" s="101"/>
      <c r="IB34" s="101"/>
      <c r="IC34" s="101"/>
      <c r="ID34" s="101"/>
      <c r="IE34" s="101"/>
      <c r="IF34" s="101"/>
      <c r="IG34" s="101"/>
      <c r="IH34" s="101"/>
      <c r="II34" s="101"/>
      <c r="IJ34" s="102"/>
      <c r="IK34" s="100" t="str">
        <f>データ!BL7</f>
        <v>-</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t="str">
        <f>データ!BV7</f>
        <v>-</v>
      </c>
      <c r="LK34" s="101"/>
      <c r="LL34" s="101"/>
      <c r="LM34" s="101"/>
      <c r="LN34" s="101"/>
      <c r="LO34" s="101"/>
      <c r="LP34" s="101"/>
      <c r="LQ34" s="101"/>
      <c r="LR34" s="101"/>
      <c r="LS34" s="101"/>
      <c r="LT34" s="101"/>
      <c r="LU34" s="101"/>
      <c r="LV34" s="101"/>
      <c r="LW34" s="101"/>
      <c r="LX34" s="102"/>
      <c r="LY34" s="100" t="str">
        <f>データ!BW7</f>
        <v>-</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f>データ!CD7</f>
        <v>31979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f>データ!CO7</f>
        <v>12313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t="str">
        <f>データ!CX7</f>
        <v>-</v>
      </c>
      <c r="HW55" s="101"/>
      <c r="HX55" s="101"/>
      <c r="HY55" s="101"/>
      <c r="HZ55" s="101"/>
      <c r="IA55" s="101"/>
      <c r="IB55" s="101"/>
      <c r="IC55" s="101"/>
      <c r="ID55" s="101"/>
      <c r="IE55" s="101"/>
      <c r="IF55" s="101"/>
      <c r="IG55" s="101"/>
      <c r="IH55" s="101"/>
      <c r="II55" s="101"/>
      <c r="IJ55" s="102"/>
      <c r="IK55" s="100" t="str">
        <f>データ!CY7</f>
        <v>-</v>
      </c>
      <c r="IL55" s="101"/>
      <c r="IM55" s="101"/>
      <c r="IN55" s="101"/>
      <c r="IO55" s="101"/>
      <c r="IP55" s="101"/>
      <c r="IQ55" s="101"/>
      <c r="IR55" s="101"/>
      <c r="IS55" s="101"/>
      <c r="IT55" s="101"/>
      <c r="IU55" s="101"/>
      <c r="IV55" s="101"/>
      <c r="IW55" s="101"/>
      <c r="IX55" s="101"/>
      <c r="IY55" s="102"/>
      <c r="IZ55" s="100">
        <f>データ!CZ7</f>
        <v>141.80000000000001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t="str">
        <f>データ!DI7</f>
        <v>-</v>
      </c>
      <c r="LK55" s="101"/>
      <c r="LL55" s="101"/>
      <c r="LM55" s="101"/>
      <c r="LN55" s="101"/>
      <c r="LO55" s="101"/>
      <c r="LP55" s="101"/>
      <c r="LQ55" s="101"/>
      <c r="LR55" s="101"/>
      <c r="LS55" s="101"/>
      <c r="LT55" s="101"/>
      <c r="LU55" s="101"/>
      <c r="LV55" s="101"/>
      <c r="LW55" s="101"/>
      <c r="LX55" s="102"/>
      <c r="LY55" s="100" t="str">
        <f>データ!DJ7</f>
        <v>-</v>
      </c>
      <c r="LZ55" s="101"/>
      <c r="MA55" s="101"/>
      <c r="MB55" s="101"/>
      <c r="MC55" s="101"/>
      <c r="MD55" s="101"/>
      <c r="ME55" s="101"/>
      <c r="MF55" s="101"/>
      <c r="MG55" s="101"/>
      <c r="MH55" s="101"/>
      <c r="MI55" s="101"/>
      <c r="MJ55" s="101"/>
      <c r="MK55" s="101"/>
      <c r="ML55" s="101"/>
      <c r="MM55" s="102"/>
      <c r="MN55" s="100">
        <f>データ!DK7</f>
        <v>36.200000000000003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t="str">
        <f>データ!CH7</f>
        <v>-</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t="str">
        <f>データ!CS7</f>
        <v>-</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t="str">
        <f>データ!DC7</f>
        <v>-</v>
      </c>
      <c r="HW56" s="101"/>
      <c r="HX56" s="101"/>
      <c r="HY56" s="101"/>
      <c r="HZ56" s="101"/>
      <c r="IA56" s="101"/>
      <c r="IB56" s="101"/>
      <c r="IC56" s="101"/>
      <c r="ID56" s="101"/>
      <c r="IE56" s="101"/>
      <c r="IF56" s="101"/>
      <c r="IG56" s="101"/>
      <c r="IH56" s="101"/>
      <c r="II56" s="101"/>
      <c r="IJ56" s="102"/>
      <c r="IK56" s="100" t="str">
        <f>データ!DD7</f>
        <v>-</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t="str">
        <f>データ!DN7</f>
        <v>-</v>
      </c>
      <c r="LK56" s="101"/>
      <c r="LL56" s="101"/>
      <c r="LM56" s="101"/>
      <c r="LN56" s="101"/>
      <c r="LO56" s="101"/>
      <c r="LP56" s="101"/>
      <c r="LQ56" s="101"/>
      <c r="LR56" s="101"/>
      <c r="LS56" s="101"/>
      <c r="LT56" s="101"/>
      <c r="LU56" s="101"/>
      <c r="LV56" s="101"/>
      <c r="LW56" s="101"/>
      <c r="LX56" s="102"/>
      <c r="LY56" s="100" t="str">
        <f>データ!DO7</f>
        <v>-</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t="str">
        <f>データ!DT7</f>
        <v>-</v>
      </c>
      <c r="BH79" s="83"/>
      <c r="BI79" s="83"/>
      <c r="BJ79" s="83"/>
      <c r="BK79" s="83"/>
      <c r="BL79" s="83"/>
      <c r="BM79" s="83"/>
      <c r="BN79" s="83"/>
      <c r="BO79" s="83"/>
      <c r="BP79" s="83"/>
      <c r="BQ79" s="83"/>
      <c r="BR79" s="83"/>
      <c r="BS79" s="83"/>
      <c r="BT79" s="83"/>
      <c r="BU79" s="83"/>
      <c r="BV79" s="83"/>
      <c r="BW79" s="83"/>
      <c r="BX79" s="83"/>
      <c r="BY79" s="83"/>
      <c r="BZ79" s="83" t="str">
        <f>データ!DU7</f>
        <v>-</v>
      </c>
      <c r="CA79" s="83"/>
      <c r="CB79" s="83"/>
      <c r="CC79" s="83"/>
      <c r="CD79" s="83"/>
      <c r="CE79" s="83"/>
      <c r="CF79" s="83"/>
      <c r="CG79" s="83"/>
      <c r="CH79" s="83"/>
      <c r="CI79" s="83"/>
      <c r="CJ79" s="83"/>
      <c r="CK79" s="83"/>
      <c r="CL79" s="83"/>
      <c r="CM79" s="83"/>
      <c r="CN79" s="83"/>
      <c r="CO79" s="83"/>
      <c r="CP79" s="83"/>
      <c r="CQ79" s="83"/>
      <c r="CR79" s="83"/>
      <c r="CS79" s="83">
        <f>データ!DV7</f>
        <v>0.1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t="str">
        <f>データ!EE7</f>
        <v>-</v>
      </c>
      <c r="GB79" s="83"/>
      <c r="GC79" s="83"/>
      <c r="GD79" s="83"/>
      <c r="GE79" s="83"/>
      <c r="GF79" s="83"/>
      <c r="GG79" s="83"/>
      <c r="GH79" s="83"/>
      <c r="GI79" s="83"/>
      <c r="GJ79" s="83"/>
      <c r="GK79" s="83"/>
      <c r="GL79" s="83"/>
      <c r="GM79" s="83"/>
      <c r="GN79" s="83"/>
      <c r="GO79" s="83"/>
      <c r="GP79" s="83"/>
      <c r="GQ79" s="83"/>
      <c r="GR79" s="83"/>
      <c r="GS79" s="83"/>
      <c r="GT79" s="83" t="str">
        <f>データ!EF7</f>
        <v>-</v>
      </c>
      <c r="GU79" s="83"/>
      <c r="GV79" s="83"/>
      <c r="GW79" s="83"/>
      <c r="GX79" s="83"/>
      <c r="GY79" s="83"/>
      <c r="GZ79" s="83"/>
      <c r="HA79" s="83"/>
      <c r="HB79" s="83"/>
      <c r="HC79" s="83"/>
      <c r="HD79" s="83"/>
      <c r="HE79" s="83"/>
      <c r="HF79" s="83"/>
      <c r="HG79" s="83"/>
      <c r="HH79" s="83"/>
      <c r="HI79" s="83"/>
      <c r="HJ79" s="83"/>
      <c r="HK79" s="83"/>
      <c r="HL79" s="83"/>
      <c r="HM79" s="83">
        <f>データ!EG7</f>
        <v>0.4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76921533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t="str">
        <f>データ!DY7</f>
        <v>-</v>
      </c>
      <c r="BH80" s="83"/>
      <c r="BI80" s="83"/>
      <c r="BJ80" s="83"/>
      <c r="BK80" s="83"/>
      <c r="BL80" s="83"/>
      <c r="BM80" s="83"/>
      <c r="BN80" s="83"/>
      <c r="BO80" s="83"/>
      <c r="BP80" s="83"/>
      <c r="BQ80" s="83"/>
      <c r="BR80" s="83"/>
      <c r="BS80" s="83"/>
      <c r="BT80" s="83"/>
      <c r="BU80" s="83"/>
      <c r="BV80" s="83"/>
      <c r="BW80" s="83"/>
      <c r="BX80" s="83"/>
      <c r="BY80" s="83"/>
      <c r="BZ80" s="83" t="str">
        <f>データ!DZ7</f>
        <v>-</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t="str">
        <f>データ!EJ7</f>
        <v>-</v>
      </c>
      <c r="GB80" s="83"/>
      <c r="GC80" s="83"/>
      <c r="GD80" s="83"/>
      <c r="GE80" s="83"/>
      <c r="GF80" s="83"/>
      <c r="GG80" s="83"/>
      <c r="GH80" s="83"/>
      <c r="GI80" s="83"/>
      <c r="GJ80" s="83"/>
      <c r="GK80" s="83"/>
      <c r="GL80" s="83"/>
      <c r="GM80" s="83"/>
      <c r="GN80" s="83"/>
      <c r="GO80" s="83"/>
      <c r="GP80" s="83"/>
      <c r="GQ80" s="83"/>
      <c r="GR80" s="83"/>
      <c r="GS80" s="83"/>
      <c r="GT80" s="83" t="str">
        <f>データ!EK7</f>
        <v>-</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42021</v>
      </c>
      <c r="D6" s="63">
        <f t="shared" si="2"/>
        <v>46</v>
      </c>
      <c r="E6" s="63">
        <f t="shared" si="2"/>
        <v>6</v>
      </c>
      <c r="F6" s="63">
        <f t="shared" si="2"/>
        <v>0</v>
      </c>
      <c r="G6" s="63">
        <f t="shared" si="2"/>
        <v>1</v>
      </c>
      <c r="H6" s="142" t="str">
        <f>IF(H8&lt;&gt;I8,H8,"")&amp;IF(I8&lt;&gt;J8,I8,"")&amp;"　"&amp;J8</f>
        <v>宮城県石巻市　石巻市立病院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6</v>
      </c>
      <c r="R6" s="63" t="str">
        <f t="shared" si="3"/>
        <v>-</v>
      </c>
      <c r="S6" s="63" t="str">
        <f t="shared" si="3"/>
        <v>訓</v>
      </c>
      <c r="T6" s="63" t="str">
        <f t="shared" si="3"/>
        <v>救 感 地 輪</v>
      </c>
      <c r="U6" s="64">
        <f>U8</f>
        <v>147627</v>
      </c>
      <c r="V6" s="64">
        <f>V8</f>
        <v>4706</v>
      </c>
      <c r="W6" s="63" t="str">
        <f>W8</f>
        <v>非該当</v>
      </c>
      <c r="X6" s="63" t="str">
        <f t="shared" si="3"/>
        <v>１０：１</v>
      </c>
      <c r="Y6" s="64">
        <f t="shared" si="3"/>
        <v>140</v>
      </c>
      <c r="Z6" s="64">
        <f t="shared" si="3"/>
        <v>40</v>
      </c>
      <c r="AA6" s="64" t="str">
        <f t="shared" si="3"/>
        <v>-</v>
      </c>
      <c r="AB6" s="64" t="str">
        <f t="shared" si="3"/>
        <v>-</v>
      </c>
      <c r="AC6" s="64" t="str">
        <f t="shared" si="3"/>
        <v>-</v>
      </c>
      <c r="AD6" s="64">
        <f t="shared" si="3"/>
        <v>180</v>
      </c>
      <c r="AE6" s="64">
        <f t="shared" si="3"/>
        <v>108</v>
      </c>
      <c r="AF6" s="64">
        <f t="shared" si="3"/>
        <v>5</v>
      </c>
      <c r="AG6" s="64">
        <f t="shared" si="3"/>
        <v>113</v>
      </c>
      <c r="AH6" s="65" t="e">
        <f>IF(AH8="-",NA(),AH8)</f>
        <v>#N/A</v>
      </c>
      <c r="AI6" s="65" t="e">
        <f t="shared" ref="AI6:AQ6" si="4">IF(AI8="-",NA(),AI8)</f>
        <v>#N/A</v>
      </c>
      <c r="AJ6" s="65" t="e">
        <f t="shared" si="4"/>
        <v>#N/A</v>
      </c>
      <c r="AK6" s="65" t="e">
        <f t="shared" si="4"/>
        <v>#N/A</v>
      </c>
      <c r="AL6" s="65">
        <f t="shared" si="4"/>
        <v>95.8</v>
      </c>
      <c r="AM6" s="65" t="e">
        <f t="shared" si="4"/>
        <v>#N/A</v>
      </c>
      <c r="AN6" s="65" t="e">
        <f t="shared" si="4"/>
        <v>#N/A</v>
      </c>
      <c r="AO6" s="65" t="e">
        <f t="shared" si="4"/>
        <v>#N/A</v>
      </c>
      <c r="AP6" s="65" t="e">
        <f t="shared" si="4"/>
        <v>#N/A</v>
      </c>
      <c r="AQ6" s="65">
        <f t="shared" si="4"/>
        <v>96.7</v>
      </c>
      <c r="AR6" s="65" t="str">
        <f>IF(AR8="-","【-】","【"&amp;SUBSTITUTE(TEXT(AR8,"#,##0.0"),"-","△")&amp;"】")</f>
        <v>【98.4】</v>
      </c>
      <c r="AS6" s="65" t="e">
        <f>IF(AS8="-",NA(),AS8)</f>
        <v>#N/A</v>
      </c>
      <c r="AT6" s="65" t="e">
        <f t="shared" ref="AT6:BB6" si="5">IF(AT8="-",NA(),AT8)</f>
        <v>#N/A</v>
      </c>
      <c r="AU6" s="65" t="e">
        <f t="shared" si="5"/>
        <v>#N/A</v>
      </c>
      <c r="AV6" s="65" t="e">
        <f t="shared" si="5"/>
        <v>#N/A</v>
      </c>
      <c r="AW6" s="65">
        <f t="shared" si="5"/>
        <v>37.799999999999997</v>
      </c>
      <c r="AX6" s="65" t="e">
        <f t="shared" si="5"/>
        <v>#N/A</v>
      </c>
      <c r="AY6" s="65" t="e">
        <f t="shared" si="5"/>
        <v>#N/A</v>
      </c>
      <c r="AZ6" s="65" t="e">
        <f t="shared" si="5"/>
        <v>#N/A</v>
      </c>
      <c r="BA6" s="65" t="e">
        <f t="shared" si="5"/>
        <v>#N/A</v>
      </c>
      <c r="BB6" s="65">
        <f t="shared" si="5"/>
        <v>84.2</v>
      </c>
      <c r="BC6" s="65" t="str">
        <f>IF(BC8="-","【-】","【"&amp;SUBSTITUTE(TEXT(BC8,"#,##0.0"),"-","△")&amp;"】")</f>
        <v>【89.5】</v>
      </c>
      <c r="BD6" s="65" t="e">
        <f>IF(BD8="-",NA(),BD8)</f>
        <v>#N/A</v>
      </c>
      <c r="BE6" s="65" t="e">
        <f t="shared" ref="BE6:BM6" si="6">IF(BE8="-",NA(),BE8)</f>
        <v>#N/A</v>
      </c>
      <c r="BF6" s="65" t="e">
        <f t="shared" si="6"/>
        <v>#N/A</v>
      </c>
      <c r="BG6" s="65" t="e">
        <f t="shared" si="6"/>
        <v>#N/A</v>
      </c>
      <c r="BH6" s="65">
        <f t="shared" si="6"/>
        <v>697.9</v>
      </c>
      <c r="BI6" s="65" t="e">
        <f t="shared" si="6"/>
        <v>#N/A</v>
      </c>
      <c r="BJ6" s="65" t="e">
        <f t="shared" si="6"/>
        <v>#N/A</v>
      </c>
      <c r="BK6" s="65" t="e">
        <f t="shared" si="6"/>
        <v>#N/A</v>
      </c>
      <c r="BL6" s="65" t="e">
        <f t="shared" si="6"/>
        <v>#N/A</v>
      </c>
      <c r="BM6" s="65">
        <f t="shared" si="6"/>
        <v>119.5</v>
      </c>
      <c r="BN6" s="65" t="str">
        <f>IF(BN8="-","【-】","【"&amp;SUBSTITUTE(TEXT(BN8,"#,##0.0"),"-","△")&amp;"】")</f>
        <v>【63.6】</v>
      </c>
      <c r="BO6" s="65" t="e">
        <f>IF(BO8="-",NA(),BO8)</f>
        <v>#N/A</v>
      </c>
      <c r="BP6" s="65" t="e">
        <f t="shared" ref="BP6:BX6" si="7">IF(BP8="-",NA(),BP8)</f>
        <v>#N/A</v>
      </c>
      <c r="BQ6" s="65" t="e">
        <f t="shared" si="7"/>
        <v>#N/A</v>
      </c>
      <c r="BR6" s="65" t="e">
        <f t="shared" si="7"/>
        <v>#N/A</v>
      </c>
      <c r="BS6" s="65">
        <f t="shared" si="7"/>
        <v>47.6</v>
      </c>
      <c r="BT6" s="65" t="e">
        <f t="shared" si="7"/>
        <v>#N/A</v>
      </c>
      <c r="BU6" s="65" t="e">
        <f t="shared" si="7"/>
        <v>#N/A</v>
      </c>
      <c r="BV6" s="65" t="e">
        <f t="shared" si="7"/>
        <v>#N/A</v>
      </c>
      <c r="BW6" s="65" t="e">
        <f t="shared" si="7"/>
        <v>#N/A</v>
      </c>
      <c r="BX6" s="65">
        <f t="shared" si="7"/>
        <v>69.8</v>
      </c>
      <c r="BY6" s="65" t="str">
        <f>IF(BY8="-","【-】","【"&amp;SUBSTITUTE(TEXT(BY8,"#,##0.0"),"-","△")&amp;"】")</f>
        <v>【74.2】</v>
      </c>
      <c r="BZ6" s="66" t="e">
        <f>IF(BZ8="-",NA(),BZ8)</f>
        <v>#N/A</v>
      </c>
      <c r="CA6" s="66" t="e">
        <f t="shared" ref="CA6:CI6" si="8">IF(CA8="-",NA(),CA8)</f>
        <v>#N/A</v>
      </c>
      <c r="CB6" s="66" t="e">
        <f t="shared" si="8"/>
        <v>#N/A</v>
      </c>
      <c r="CC6" s="66" t="e">
        <f t="shared" si="8"/>
        <v>#N/A</v>
      </c>
      <c r="CD6" s="66">
        <f t="shared" si="8"/>
        <v>31979</v>
      </c>
      <c r="CE6" s="66" t="e">
        <f t="shared" si="8"/>
        <v>#N/A</v>
      </c>
      <c r="CF6" s="66" t="e">
        <f t="shared" si="8"/>
        <v>#N/A</v>
      </c>
      <c r="CG6" s="66" t="e">
        <f t="shared" si="8"/>
        <v>#N/A</v>
      </c>
      <c r="CH6" s="66" t="e">
        <f t="shared" si="8"/>
        <v>#N/A</v>
      </c>
      <c r="CI6" s="66">
        <f t="shared" si="8"/>
        <v>33492</v>
      </c>
      <c r="CJ6" s="65" t="str">
        <f>IF(CJ8="-","【-】","【"&amp;SUBSTITUTE(TEXT(CJ8,"#,##0"),"-","△")&amp;"】")</f>
        <v>【49,667】</v>
      </c>
      <c r="CK6" s="66" t="e">
        <f>IF(CK8="-",NA(),CK8)</f>
        <v>#N/A</v>
      </c>
      <c r="CL6" s="66" t="e">
        <f t="shared" ref="CL6:CT6" si="9">IF(CL8="-",NA(),CL8)</f>
        <v>#N/A</v>
      </c>
      <c r="CM6" s="66" t="e">
        <f t="shared" si="9"/>
        <v>#N/A</v>
      </c>
      <c r="CN6" s="66" t="e">
        <f t="shared" si="9"/>
        <v>#N/A</v>
      </c>
      <c r="CO6" s="66">
        <f t="shared" si="9"/>
        <v>12313</v>
      </c>
      <c r="CP6" s="66" t="e">
        <f t="shared" si="9"/>
        <v>#N/A</v>
      </c>
      <c r="CQ6" s="66" t="e">
        <f t="shared" si="9"/>
        <v>#N/A</v>
      </c>
      <c r="CR6" s="66" t="e">
        <f t="shared" si="9"/>
        <v>#N/A</v>
      </c>
      <c r="CS6" s="66" t="e">
        <f t="shared" si="9"/>
        <v>#N/A</v>
      </c>
      <c r="CT6" s="66">
        <f t="shared" si="9"/>
        <v>9976</v>
      </c>
      <c r="CU6" s="65" t="str">
        <f>IF(CU8="-","【-】","【"&amp;SUBSTITUTE(TEXT(CU8,"#,##0"),"-","△")&amp;"】")</f>
        <v>【13,758】</v>
      </c>
      <c r="CV6" s="65" t="e">
        <f>IF(CV8="-",NA(),CV8)</f>
        <v>#N/A</v>
      </c>
      <c r="CW6" s="65" t="e">
        <f t="shared" ref="CW6:DE6" si="10">IF(CW8="-",NA(),CW8)</f>
        <v>#N/A</v>
      </c>
      <c r="CX6" s="65" t="e">
        <f t="shared" si="10"/>
        <v>#N/A</v>
      </c>
      <c r="CY6" s="65" t="e">
        <f t="shared" si="10"/>
        <v>#N/A</v>
      </c>
      <c r="CZ6" s="65">
        <f t="shared" si="10"/>
        <v>141.80000000000001</v>
      </c>
      <c r="DA6" s="65" t="e">
        <f t="shared" si="10"/>
        <v>#N/A</v>
      </c>
      <c r="DB6" s="65" t="e">
        <f t="shared" si="10"/>
        <v>#N/A</v>
      </c>
      <c r="DC6" s="65" t="e">
        <f t="shared" si="10"/>
        <v>#N/A</v>
      </c>
      <c r="DD6" s="65" t="e">
        <f t="shared" si="10"/>
        <v>#N/A</v>
      </c>
      <c r="DE6" s="65">
        <f t="shared" si="10"/>
        <v>63.4</v>
      </c>
      <c r="DF6" s="65" t="str">
        <f>IF(DF8="-","【-】","【"&amp;SUBSTITUTE(TEXT(DF8,"#,##0.0"),"-","△")&amp;"】")</f>
        <v>【55.2】</v>
      </c>
      <c r="DG6" s="65" t="e">
        <f>IF(DG8="-",NA(),DG8)</f>
        <v>#N/A</v>
      </c>
      <c r="DH6" s="65" t="e">
        <f t="shared" ref="DH6:DP6" si="11">IF(DH8="-",NA(),DH8)</f>
        <v>#N/A</v>
      </c>
      <c r="DI6" s="65" t="e">
        <f t="shared" si="11"/>
        <v>#N/A</v>
      </c>
      <c r="DJ6" s="65" t="e">
        <f t="shared" si="11"/>
        <v>#N/A</v>
      </c>
      <c r="DK6" s="65">
        <f t="shared" si="11"/>
        <v>36.200000000000003</v>
      </c>
      <c r="DL6" s="65" t="e">
        <f t="shared" si="11"/>
        <v>#N/A</v>
      </c>
      <c r="DM6" s="65" t="e">
        <f t="shared" si="11"/>
        <v>#N/A</v>
      </c>
      <c r="DN6" s="65" t="e">
        <f t="shared" si="11"/>
        <v>#N/A</v>
      </c>
      <c r="DO6" s="65" t="e">
        <f t="shared" si="11"/>
        <v>#N/A</v>
      </c>
      <c r="DP6" s="65">
        <f t="shared" si="11"/>
        <v>18.7</v>
      </c>
      <c r="DQ6" s="65" t="str">
        <f>IF(DQ8="-","【-】","【"&amp;SUBSTITUTE(TEXT(DQ8,"#,##0.0"),"-","△")&amp;"】")</f>
        <v>【24.1】</v>
      </c>
      <c r="DR6" s="65" t="e">
        <f>IF(DR8="-",NA(),DR8)</f>
        <v>#N/A</v>
      </c>
      <c r="DS6" s="65" t="e">
        <f t="shared" ref="DS6:EA6" si="12">IF(DS8="-",NA(),DS8)</f>
        <v>#N/A</v>
      </c>
      <c r="DT6" s="65" t="e">
        <f t="shared" si="12"/>
        <v>#N/A</v>
      </c>
      <c r="DU6" s="65" t="e">
        <f t="shared" si="12"/>
        <v>#N/A</v>
      </c>
      <c r="DV6" s="65">
        <f t="shared" si="12"/>
        <v>0.1</v>
      </c>
      <c r="DW6" s="65" t="e">
        <f t="shared" si="12"/>
        <v>#N/A</v>
      </c>
      <c r="DX6" s="65" t="e">
        <f t="shared" si="12"/>
        <v>#N/A</v>
      </c>
      <c r="DY6" s="65" t="e">
        <f t="shared" si="12"/>
        <v>#N/A</v>
      </c>
      <c r="DZ6" s="65" t="e">
        <f t="shared" si="12"/>
        <v>#N/A</v>
      </c>
      <c r="EA6" s="65">
        <f t="shared" si="12"/>
        <v>52.5</v>
      </c>
      <c r="EB6" s="65" t="str">
        <f>IF(EB8="-","【-】","【"&amp;SUBSTITUTE(TEXT(EB8,"#,##0.0"),"-","△")&amp;"】")</f>
        <v>【50.7】</v>
      </c>
      <c r="EC6" s="65" t="e">
        <f>IF(EC8="-",NA(),EC8)</f>
        <v>#N/A</v>
      </c>
      <c r="ED6" s="65" t="e">
        <f t="shared" ref="ED6:EL6" si="13">IF(ED8="-",NA(),ED8)</f>
        <v>#N/A</v>
      </c>
      <c r="EE6" s="65" t="e">
        <f t="shared" si="13"/>
        <v>#N/A</v>
      </c>
      <c r="EF6" s="65" t="e">
        <f t="shared" si="13"/>
        <v>#N/A</v>
      </c>
      <c r="EG6" s="65">
        <f t="shared" si="13"/>
        <v>0.4</v>
      </c>
      <c r="EH6" s="65" t="e">
        <f t="shared" si="13"/>
        <v>#N/A</v>
      </c>
      <c r="EI6" s="65" t="e">
        <f t="shared" si="13"/>
        <v>#N/A</v>
      </c>
      <c r="EJ6" s="65" t="e">
        <f t="shared" si="13"/>
        <v>#N/A</v>
      </c>
      <c r="EK6" s="65" t="e">
        <f t="shared" si="13"/>
        <v>#N/A</v>
      </c>
      <c r="EL6" s="65">
        <f t="shared" si="13"/>
        <v>69.7</v>
      </c>
      <c r="EM6" s="65" t="str">
        <f>IF(EM8="-","【-】","【"&amp;SUBSTITUTE(TEXT(EM8,"#,##0.0"),"-","△")&amp;"】")</f>
        <v>【65.7】</v>
      </c>
      <c r="EN6" s="66" t="e">
        <f>IF(EN8="-",NA(),EN8)</f>
        <v>#N/A</v>
      </c>
      <c r="EO6" s="66" t="e">
        <f t="shared" ref="EO6:EW6" si="14">IF(EO8="-",NA(),EO8)</f>
        <v>#N/A</v>
      </c>
      <c r="EP6" s="66" t="e">
        <f t="shared" si="14"/>
        <v>#N/A</v>
      </c>
      <c r="EQ6" s="66" t="e">
        <f t="shared" si="14"/>
        <v>#N/A</v>
      </c>
      <c r="ER6" s="66">
        <f t="shared" si="14"/>
        <v>76921533</v>
      </c>
      <c r="ES6" s="66" t="e">
        <f t="shared" si="14"/>
        <v>#N/A</v>
      </c>
      <c r="ET6" s="66" t="e">
        <f t="shared" si="14"/>
        <v>#N/A</v>
      </c>
      <c r="EU6" s="66" t="e">
        <f t="shared" si="14"/>
        <v>#N/A</v>
      </c>
      <c r="EV6" s="66" t="e">
        <f t="shared" si="14"/>
        <v>#N/A</v>
      </c>
      <c r="EW6" s="66">
        <f t="shared" si="14"/>
        <v>37752628</v>
      </c>
      <c r="EX6" s="66" t="str">
        <f>IF(EX8="-","【-】","【"&amp;SUBSTITUTE(TEXT(EX8,"#,##0"),"-","△")&amp;"】")</f>
        <v>【44,050,160】</v>
      </c>
    </row>
    <row r="7" spans="1:154" s="67" customFormat="1" x14ac:dyDescent="0.15">
      <c r="A7" s="48" t="s">
        <v>122</v>
      </c>
      <c r="B7" s="63">
        <f t="shared" ref="B7:AG7" si="15">B8</f>
        <v>2016</v>
      </c>
      <c r="C7" s="63">
        <f t="shared" si="15"/>
        <v>42021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6</v>
      </c>
      <c r="R7" s="63" t="str">
        <f t="shared" si="15"/>
        <v>-</v>
      </c>
      <c r="S7" s="63" t="str">
        <f t="shared" si="15"/>
        <v>訓</v>
      </c>
      <c r="T7" s="63" t="str">
        <f t="shared" si="15"/>
        <v>救 感 地 輪</v>
      </c>
      <c r="U7" s="64">
        <f>U8</f>
        <v>147627</v>
      </c>
      <c r="V7" s="64">
        <f>V8</f>
        <v>4706</v>
      </c>
      <c r="W7" s="63" t="str">
        <f>W8</f>
        <v>非該当</v>
      </c>
      <c r="X7" s="63" t="str">
        <f t="shared" si="15"/>
        <v>１０：１</v>
      </c>
      <c r="Y7" s="64">
        <f t="shared" si="15"/>
        <v>140</v>
      </c>
      <c r="Z7" s="64">
        <f t="shared" si="15"/>
        <v>40</v>
      </c>
      <c r="AA7" s="64" t="str">
        <f t="shared" si="15"/>
        <v>-</v>
      </c>
      <c r="AB7" s="64" t="str">
        <f t="shared" si="15"/>
        <v>-</v>
      </c>
      <c r="AC7" s="64" t="str">
        <f t="shared" si="15"/>
        <v>-</v>
      </c>
      <c r="AD7" s="64">
        <f t="shared" si="15"/>
        <v>180</v>
      </c>
      <c r="AE7" s="64">
        <f t="shared" si="15"/>
        <v>108</v>
      </c>
      <c r="AF7" s="64">
        <f t="shared" si="15"/>
        <v>5</v>
      </c>
      <c r="AG7" s="64">
        <f t="shared" si="15"/>
        <v>113</v>
      </c>
      <c r="AH7" s="65" t="str">
        <f>AH8</f>
        <v>-</v>
      </c>
      <c r="AI7" s="65" t="str">
        <f t="shared" ref="AI7:AQ7" si="16">AI8</f>
        <v>-</v>
      </c>
      <c r="AJ7" s="65" t="str">
        <f t="shared" si="16"/>
        <v>-</v>
      </c>
      <c r="AK7" s="65" t="str">
        <f t="shared" si="16"/>
        <v>-</v>
      </c>
      <c r="AL7" s="65">
        <f t="shared" si="16"/>
        <v>95.8</v>
      </c>
      <c r="AM7" s="65" t="str">
        <f t="shared" si="16"/>
        <v>-</v>
      </c>
      <c r="AN7" s="65" t="str">
        <f t="shared" si="16"/>
        <v>-</v>
      </c>
      <c r="AO7" s="65" t="str">
        <f t="shared" si="16"/>
        <v>-</v>
      </c>
      <c r="AP7" s="65" t="str">
        <f t="shared" si="16"/>
        <v>-</v>
      </c>
      <c r="AQ7" s="65">
        <f t="shared" si="16"/>
        <v>96.7</v>
      </c>
      <c r="AR7" s="65"/>
      <c r="AS7" s="65" t="str">
        <f>AS8</f>
        <v>-</v>
      </c>
      <c r="AT7" s="65" t="str">
        <f t="shared" ref="AT7:BB7" si="17">AT8</f>
        <v>-</v>
      </c>
      <c r="AU7" s="65" t="str">
        <f t="shared" si="17"/>
        <v>-</v>
      </c>
      <c r="AV7" s="65" t="str">
        <f t="shared" si="17"/>
        <v>-</v>
      </c>
      <c r="AW7" s="65">
        <f t="shared" si="17"/>
        <v>37.799999999999997</v>
      </c>
      <c r="AX7" s="65" t="str">
        <f t="shared" si="17"/>
        <v>-</v>
      </c>
      <c r="AY7" s="65" t="str">
        <f t="shared" si="17"/>
        <v>-</v>
      </c>
      <c r="AZ7" s="65" t="str">
        <f t="shared" si="17"/>
        <v>-</v>
      </c>
      <c r="BA7" s="65" t="str">
        <f t="shared" si="17"/>
        <v>-</v>
      </c>
      <c r="BB7" s="65">
        <f t="shared" si="17"/>
        <v>84.2</v>
      </c>
      <c r="BC7" s="65"/>
      <c r="BD7" s="65" t="str">
        <f>BD8</f>
        <v>-</v>
      </c>
      <c r="BE7" s="65" t="str">
        <f t="shared" ref="BE7:BM7" si="18">BE8</f>
        <v>-</v>
      </c>
      <c r="BF7" s="65" t="str">
        <f t="shared" si="18"/>
        <v>-</v>
      </c>
      <c r="BG7" s="65" t="str">
        <f t="shared" si="18"/>
        <v>-</v>
      </c>
      <c r="BH7" s="65">
        <f t="shared" si="18"/>
        <v>697.9</v>
      </c>
      <c r="BI7" s="65" t="str">
        <f t="shared" si="18"/>
        <v>-</v>
      </c>
      <c r="BJ7" s="65" t="str">
        <f t="shared" si="18"/>
        <v>-</v>
      </c>
      <c r="BK7" s="65" t="str">
        <f t="shared" si="18"/>
        <v>-</v>
      </c>
      <c r="BL7" s="65" t="str">
        <f t="shared" si="18"/>
        <v>-</v>
      </c>
      <c r="BM7" s="65">
        <f t="shared" si="18"/>
        <v>119.5</v>
      </c>
      <c r="BN7" s="65"/>
      <c r="BO7" s="65" t="str">
        <f>BO8</f>
        <v>-</v>
      </c>
      <c r="BP7" s="65" t="str">
        <f t="shared" ref="BP7:BX7" si="19">BP8</f>
        <v>-</v>
      </c>
      <c r="BQ7" s="65" t="str">
        <f t="shared" si="19"/>
        <v>-</v>
      </c>
      <c r="BR7" s="65" t="str">
        <f t="shared" si="19"/>
        <v>-</v>
      </c>
      <c r="BS7" s="65">
        <f t="shared" si="19"/>
        <v>47.6</v>
      </c>
      <c r="BT7" s="65" t="str">
        <f t="shared" si="19"/>
        <v>-</v>
      </c>
      <c r="BU7" s="65" t="str">
        <f t="shared" si="19"/>
        <v>-</v>
      </c>
      <c r="BV7" s="65" t="str">
        <f t="shared" si="19"/>
        <v>-</v>
      </c>
      <c r="BW7" s="65" t="str">
        <f t="shared" si="19"/>
        <v>-</v>
      </c>
      <c r="BX7" s="65">
        <f t="shared" si="19"/>
        <v>69.8</v>
      </c>
      <c r="BY7" s="65"/>
      <c r="BZ7" s="66" t="str">
        <f>BZ8</f>
        <v>-</v>
      </c>
      <c r="CA7" s="66" t="str">
        <f t="shared" ref="CA7:CI7" si="20">CA8</f>
        <v>-</v>
      </c>
      <c r="CB7" s="66" t="str">
        <f t="shared" si="20"/>
        <v>-</v>
      </c>
      <c r="CC7" s="66" t="str">
        <f t="shared" si="20"/>
        <v>-</v>
      </c>
      <c r="CD7" s="66">
        <f t="shared" si="20"/>
        <v>31979</v>
      </c>
      <c r="CE7" s="66" t="str">
        <f t="shared" si="20"/>
        <v>-</v>
      </c>
      <c r="CF7" s="66" t="str">
        <f t="shared" si="20"/>
        <v>-</v>
      </c>
      <c r="CG7" s="66" t="str">
        <f t="shared" si="20"/>
        <v>-</v>
      </c>
      <c r="CH7" s="66" t="str">
        <f t="shared" si="20"/>
        <v>-</v>
      </c>
      <c r="CI7" s="66">
        <f t="shared" si="20"/>
        <v>33492</v>
      </c>
      <c r="CJ7" s="65"/>
      <c r="CK7" s="66" t="str">
        <f>CK8</f>
        <v>-</v>
      </c>
      <c r="CL7" s="66" t="str">
        <f t="shared" ref="CL7:CT7" si="21">CL8</f>
        <v>-</v>
      </c>
      <c r="CM7" s="66" t="str">
        <f t="shared" si="21"/>
        <v>-</v>
      </c>
      <c r="CN7" s="66" t="str">
        <f t="shared" si="21"/>
        <v>-</v>
      </c>
      <c r="CO7" s="66">
        <f t="shared" si="21"/>
        <v>12313</v>
      </c>
      <c r="CP7" s="66" t="str">
        <f t="shared" si="21"/>
        <v>-</v>
      </c>
      <c r="CQ7" s="66" t="str">
        <f t="shared" si="21"/>
        <v>-</v>
      </c>
      <c r="CR7" s="66" t="str">
        <f t="shared" si="21"/>
        <v>-</v>
      </c>
      <c r="CS7" s="66" t="str">
        <f t="shared" si="21"/>
        <v>-</v>
      </c>
      <c r="CT7" s="66">
        <f t="shared" si="21"/>
        <v>9976</v>
      </c>
      <c r="CU7" s="65"/>
      <c r="CV7" s="65" t="str">
        <f>CV8</f>
        <v>-</v>
      </c>
      <c r="CW7" s="65" t="str">
        <f t="shared" ref="CW7:DE7" si="22">CW8</f>
        <v>-</v>
      </c>
      <c r="CX7" s="65" t="str">
        <f t="shared" si="22"/>
        <v>-</v>
      </c>
      <c r="CY7" s="65" t="str">
        <f t="shared" si="22"/>
        <v>-</v>
      </c>
      <c r="CZ7" s="65">
        <f t="shared" si="22"/>
        <v>141.80000000000001</v>
      </c>
      <c r="DA7" s="65" t="str">
        <f t="shared" si="22"/>
        <v>-</v>
      </c>
      <c r="DB7" s="65" t="str">
        <f t="shared" si="22"/>
        <v>-</v>
      </c>
      <c r="DC7" s="65" t="str">
        <f t="shared" si="22"/>
        <v>-</v>
      </c>
      <c r="DD7" s="65" t="str">
        <f t="shared" si="22"/>
        <v>-</v>
      </c>
      <c r="DE7" s="65">
        <f t="shared" si="22"/>
        <v>63.4</v>
      </c>
      <c r="DF7" s="65"/>
      <c r="DG7" s="65" t="str">
        <f>DG8</f>
        <v>-</v>
      </c>
      <c r="DH7" s="65" t="str">
        <f t="shared" ref="DH7:DP7" si="23">DH8</f>
        <v>-</v>
      </c>
      <c r="DI7" s="65" t="str">
        <f t="shared" si="23"/>
        <v>-</v>
      </c>
      <c r="DJ7" s="65" t="str">
        <f t="shared" si="23"/>
        <v>-</v>
      </c>
      <c r="DK7" s="65">
        <f t="shared" si="23"/>
        <v>36.200000000000003</v>
      </c>
      <c r="DL7" s="65" t="str">
        <f t="shared" si="23"/>
        <v>-</v>
      </c>
      <c r="DM7" s="65" t="str">
        <f t="shared" si="23"/>
        <v>-</v>
      </c>
      <c r="DN7" s="65" t="str">
        <f t="shared" si="23"/>
        <v>-</v>
      </c>
      <c r="DO7" s="65" t="str">
        <f t="shared" si="23"/>
        <v>-</v>
      </c>
      <c r="DP7" s="65">
        <f t="shared" si="23"/>
        <v>18.7</v>
      </c>
      <c r="DQ7" s="65"/>
      <c r="DR7" s="65" t="str">
        <f>DR8</f>
        <v>-</v>
      </c>
      <c r="DS7" s="65" t="str">
        <f t="shared" ref="DS7:EA7" si="24">DS8</f>
        <v>-</v>
      </c>
      <c r="DT7" s="65" t="str">
        <f t="shared" si="24"/>
        <v>-</v>
      </c>
      <c r="DU7" s="65" t="str">
        <f t="shared" si="24"/>
        <v>-</v>
      </c>
      <c r="DV7" s="65">
        <f t="shared" si="24"/>
        <v>0.1</v>
      </c>
      <c r="DW7" s="65" t="str">
        <f t="shared" si="24"/>
        <v>-</v>
      </c>
      <c r="DX7" s="65" t="str">
        <f t="shared" si="24"/>
        <v>-</v>
      </c>
      <c r="DY7" s="65" t="str">
        <f t="shared" si="24"/>
        <v>-</v>
      </c>
      <c r="DZ7" s="65" t="str">
        <f t="shared" si="24"/>
        <v>-</v>
      </c>
      <c r="EA7" s="65">
        <f t="shared" si="24"/>
        <v>52.5</v>
      </c>
      <c r="EB7" s="65"/>
      <c r="EC7" s="65" t="str">
        <f>EC8</f>
        <v>-</v>
      </c>
      <c r="ED7" s="65" t="str">
        <f t="shared" ref="ED7:EL7" si="25">ED8</f>
        <v>-</v>
      </c>
      <c r="EE7" s="65" t="str">
        <f t="shared" si="25"/>
        <v>-</v>
      </c>
      <c r="EF7" s="65" t="str">
        <f t="shared" si="25"/>
        <v>-</v>
      </c>
      <c r="EG7" s="65">
        <f t="shared" si="25"/>
        <v>0.4</v>
      </c>
      <c r="EH7" s="65" t="str">
        <f t="shared" si="25"/>
        <v>-</v>
      </c>
      <c r="EI7" s="65" t="str">
        <f t="shared" si="25"/>
        <v>-</v>
      </c>
      <c r="EJ7" s="65" t="str">
        <f t="shared" si="25"/>
        <v>-</v>
      </c>
      <c r="EK7" s="65" t="str">
        <f t="shared" si="25"/>
        <v>-</v>
      </c>
      <c r="EL7" s="65">
        <f t="shared" si="25"/>
        <v>69.7</v>
      </c>
      <c r="EM7" s="65"/>
      <c r="EN7" s="66" t="str">
        <f>EN8</f>
        <v>-</v>
      </c>
      <c r="EO7" s="66" t="str">
        <f t="shared" ref="EO7:EW7" si="26">EO8</f>
        <v>-</v>
      </c>
      <c r="EP7" s="66" t="str">
        <f t="shared" si="26"/>
        <v>-</v>
      </c>
      <c r="EQ7" s="66" t="str">
        <f t="shared" si="26"/>
        <v>-</v>
      </c>
      <c r="ER7" s="66">
        <f t="shared" si="26"/>
        <v>76921533</v>
      </c>
      <c r="ES7" s="66" t="str">
        <f t="shared" si="26"/>
        <v>-</v>
      </c>
      <c r="ET7" s="66" t="str">
        <f t="shared" si="26"/>
        <v>-</v>
      </c>
      <c r="EU7" s="66" t="str">
        <f t="shared" si="26"/>
        <v>-</v>
      </c>
      <c r="EV7" s="66" t="str">
        <f t="shared" si="26"/>
        <v>-</v>
      </c>
      <c r="EW7" s="66">
        <f t="shared" si="26"/>
        <v>37752628</v>
      </c>
      <c r="EX7" s="66"/>
    </row>
    <row r="8" spans="1:154" s="67" customFormat="1" x14ac:dyDescent="0.15">
      <c r="A8" s="48"/>
      <c r="B8" s="68">
        <v>2016</v>
      </c>
      <c r="C8" s="68">
        <v>42021</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132</v>
      </c>
      <c r="T8" s="68" t="s">
        <v>133</v>
      </c>
      <c r="U8" s="69">
        <v>147627</v>
      </c>
      <c r="V8" s="69">
        <v>4706</v>
      </c>
      <c r="W8" s="68" t="s">
        <v>134</v>
      </c>
      <c r="X8" s="70" t="s">
        <v>135</v>
      </c>
      <c r="Y8" s="69">
        <v>140</v>
      </c>
      <c r="Z8" s="69">
        <v>40</v>
      </c>
      <c r="AA8" s="69" t="s">
        <v>131</v>
      </c>
      <c r="AB8" s="69" t="s">
        <v>131</v>
      </c>
      <c r="AC8" s="69" t="s">
        <v>131</v>
      </c>
      <c r="AD8" s="69">
        <v>180</v>
      </c>
      <c r="AE8" s="69">
        <v>108</v>
      </c>
      <c r="AF8" s="69">
        <v>5</v>
      </c>
      <c r="AG8" s="69">
        <v>113</v>
      </c>
      <c r="AH8" s="71" t="s">
        <v>131</v>
      </c>
      <c r="AI8" s="71" t="s">
        <v>131</v>
      </c>
      <c r="AJ8" s="71" t="s">
        <v>131</v>
      </c>
      <c r="AK8" s="71" t="s">
        <v>131</v>
      </c>
      <c r="AL8" s="71">
        <v>95.8</v>
      </c>
      <c r="AM8" s="71" t="s">
        <v>131</v>
      </c>
      <c r="AN8" s="71" t="s">
        <v>131</v>
      </c>
      <c r="AO8" s="71" t="s">
        <v>131</v>
      </c>
      <c r="AP8" s="71" t="s">
        <v>131</v>
      </c>
      <c r="AQ8" s="71">
        <v>96.7</v>
      </c>
      <c r="AR8" s="71">
        <v>98.4</v>
      </c>
      <c r="AS8" s="71" t="s">
        <v>131</v>
      </c>
      <c r="AT8" s="71" t="s">
        <v>131</v>
      </c>
      <c r="AU8" s="71" t="s">
        <v>131</v>
      </c>
      <c r="AV8" s="71" t="s">
        <v>131</v>
      </c>
      <c r="AW8" s="71">
        <v>37.799999999999997</v>
      </c>
      <c r="AX8" s="71" t="s">
        <v>131</v>
      </c>
      <c r="AY8" s="71" t="s">
        <v>131</v>
      </c>
      <c r="AZ8" s="71" t="s">
        <v>131</v>
      </c>
      <c r="BA8" s="71" t="s">
        <v>131</v>
      </c>
      <c r="BB8" s="71">
        <v>84.2</v>
      </c>
      <c r="BC8" s="71">
        <v>89.5</v>
      </c>
      <c r="BD8" s="72" t="s">
        <v>131</v>
      </c>
      <c r="BE8" s="72" t="s">
        <v>131</v>
      </c>
      <c r="BF8" s="72" t="s">
        <v>131</v>
      </c>
      <c r="BG8" s="72" t="s">
        <v>131</v>
      </c>
      <c r="BH8" s="72">
        <v>697.9</v>
      </c>
      <c r="BI8" s="72" t="s">
        <v>131</v>
      </c>
      <c r="BJ8" s="72" t="s">
        <v>131</v>
      </c>
      <c r="BK8" s="72" t="s">
        <v>131</v>
      </c>
      <c r="BL8" s="72" t="s">
        <v>131</v>
      </c>
      <c r="BM8" s="72">
        <v>119.5</v>
      </c>
      <c r="BN8" s="72">
        <v>63.6</v>
      </c>
      <c r="BO8" s="71" t="s">
        <v>131</v>
      </c>
      <c r="BP8" s="71" t="s">
        <v>131</v>
      </c>
      <c r="BQ8" s="71" t="s">
        <v>131</v>
      </c>
      <c r="BR8" s="71" t="s">
        <v>131</v>
      </c>
      <c r="BS8" s="71">
        <v>47.6</v>
      </c>
      <c r="BT8" s="71" t="s">
        <v>131</v>
      </c>
      <c r="BU8" s="71" t="s">
        <v>131</v>
      </c>
      <c r="BV8" s="71" t="s">
        <v>131</v>
      </c>
      <c r="BW8" s="71" t="s">
        <v>131</v>
      </c>
      <c r="BX8" s="71">
        <v>69.8</v>
      </c>
      <c r="BY8" s="71">
        <v>74.2</v>
      </c>
      <c r="BZ8" s="72" t="s">
        <v>131</v>
      </c>
      <c r="CA8" s="72" t="s">
        <v>131</v>
      </c>
      <c r="CB8" s="72" t="s">
        <v>131</v>
      </c>
      <c r="CC8" s="72" t="s">
        <v>131</v>
      </c>
      <c r="CD8" s="72">
        <v>31979</v>
      </c>
      <c r="CE8" s="72" t="s">
        <v>131</v>
      </c>
      <c r="CF8" s="72" t="s">
        <v>131</v>
      </c>
      <c r="CG8" s="72" t="s">
        <v>131</v>
      </c>
      <c r="CH8" s="72" t="s">
        <v>131</v>
      </c>
      <c r="CI8" s="72">
        <v>33492</v>
      </c>
      <c r="CJ8" s="71">
        <v>49667</v>
      </c>
      <c r="CK8" s="72" t="s">
        <v>131</v>
      </c>
      <c r="CL8" s="72" t="s">
        <v>131</v>
      </c>
      <c r="CM8" s="72" t="s">
        <v>131</v>
      </c>
      <c r="CN8" s="72" t="s">
        <v>131</v>
      </c>
      <c r="CO8" s="72">
        <v>12313</v>
      </c>
      <c r="CP8" s="72" t="s">
        <v>131</v>
      </c>
      <c r="CQ8" s="72" t="s">
        <v>131</v>
      </c>
      <c r="CR8" s="72" t="s">
        <v>131</v>
      </c>
      <c r="CS8" s="72" t="s">
        <v>131</v>
      </c>
      <c r="CT8" s="72">
        <v>9976</v>
      </c>
      <c r="CU8" s="71">
        <v>13758</v>
      </c>
      <c r="CV8" s="72" t="s">
        <v>131</v>
      </c>
      <c r="CW8" s="72" t="s">
        <v>131</v>
      </c>
      <c r="CX8" s="72" t="s">
        <v>131</v>
      </c>
      <c r="CY8" s="72" t="s">
        <v>131</v>
      </c>
      <c r="CZ8" s="72">
        <v>141.80000000000001</v>
      </c>
      <c r="DA8" s="72" t="s">
        <v>131</v>
      </c>
      <c r="DB8" s="72" t="s">
        <v>131</v>
      </c>
      <c r="DC8" s="72" t="s">
        <v>131</v>
      </c>
      <c r="DD8" s="72" t="s">
        <v>131</v>
      </c>
      <c r="DE8" s="72">
        <v>63.4</v>
      </c>
      <c r="DF8" s="72">
        <v>55.2</v>
      </c>
      <c r="DG8" s="72" t="s">
        <v>131</v>
      </c>
      <c r="DH8" s="72" t="s">
        <v>131</v>
      </c>
      <c r="DI8" s="72" t="s">
        <v>131</v>
      </c>
      <c r="DJ8" s="72" t="s">
        <v>131</v>
      </c>
      <c r="DK8" s="72">
        <v>36.200000000000003</v>
      </c>
      <c r="DL8" s="72" t="s">
        <v>131</v>
      </c>
      <c r="DM8" s="72" t="s">
        <v>131</v>
      </c>
      <c r="DN8" s="72" t="s">
        <v>131</v>
      </c>
      <c r="DO8" s="72" t="s">
        <v>131</v>
      </c>
      <c r="DP8" s="72">
        <v>18.7</v>
      </c>
      <c r="DQ8" s="72">
        <v>24.1</v>
      </c>
      <c r="DR8" s="71" t="s">
        <v>131</v>
      </c>
      <c r="DS8" s="71" t="s">
        <v>131</v>
      </c>
      <c r="DT8" s="71" t="s">
        <v>131</v>
      </c>
      <c r="DU8" s="71" t="s">
        <v>131</v>
      </c>
      <c r="DV8" s="71">
        <v>0.1</v>
      </c>
      <c r="DW8" s="71" t="s">
        <v>131</v>
      </c>
      <c r="DX8" s="71" t="s">
        <v>131</v>
      </c>
      <c r="DY8" s="71" t="s">
        <v>131</v>
      </c>
      <c r="DZ8" s="71" t="s">
        <v>131</v>
      </c>
      <c r="EA8" s="71">
        <v>52.5</v>
      </c>
      <c r="EB8" s="71">
        <v>50.7</v>
      </c>
      <c r="EC8" s="71" t="s">
        <v>131</v>
      </c>
      <c r="ED8" s="71" t="s">
        <v>131</v>
      </c>
      <c r="EE8" s="71" t="s">
        <v>131</v>
      </c>
      <c r="EF8" s="71" t="s">
        <v>131</v>
      </c>
      <c r="EG8" s="71">
        <v>0.4</v>
      </c>
      <c r="EH8" s="71" t="s">
        <v>131</v>
      </c>
      <c r="EI8" s="71" t="s">
        <v>131</v>
      </c>
      <c r="EJ8" s="71" t="s">
        <v>131</v>
      </c>
      <c r="EK8" s="71" t="s">
        <v>131</v>
      </c>
      <c r="EL8" s="71">
        <v>69.7</v>
      </c>
      <c r="EM8" s="71">
        <v>65.7</v>
      </c>
      <c r="EN8" s="72" t="s">
        <v>131</v>
      </c>
      <c r="EO8" s="72" t="s">
        <v>131</v>
      </c>
      <c r="EP8" s="72" t="s">
        <v>131</v>
      </c>
      <c r="EQ8" s="72" t="s">
        <v>131</v>
      </c>
      <c r="ER8" s="72">
        <v>76921533</v>
      </c>
      <c r="ES8" s="72" t="s">
        <v>131</v>
      </c>
      <c r="ET8" s="72" t="s">
        <v>131</v>
      </c>
      <c r="EU8" s="72" t="s">
        <v>131</v>
      </c>
      <c r="EV8" s="72" t="s">
        <v>131</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俊弘 [Toshihiro Wakayama]</cp:lastModifiedBy>
  <cp:lastPrinted>2018-09-28T01:30:50Z</cp:lastPrinted>
  <dcterms:created xsi:type="dcterms:W3CDTF">2018-06-14T04:18:54Z</dcterms:created>
  <dcterms:modified xsi:type="dcterms:W3CDTF">2018-09-28T01:33:21Z</dcterms:modified>
  <cp:category/>
</cp:coreProperties>
</file>