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20422\Desktop\"/>
    </mc:Choice>
  </mc:AlternateContent>
  <workbookProtection workbookPassword="B319" lockStructure="1"/>
  <bookViews>
    <workbookView xWindow="0" yWindow="0" windowWidth="19200" windowHeight="1134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MI76" i="4" l="1"/>
  <c r="HJ51" i="4"/>
  <c r="MA30" i="4"/>
  <c r="MA51" i="4"/>
  <c r="IT76" i="4"/>
  <c r="CS51" i="4"/>
  <c r="HJ30" i="4"/>
  <c r="CS30" i="4"/>
  <c r="BZ76" i="4"/>
  <c r="C11" i="5"/>
  <c r="D11" i="5"/>
  <c r="E11" i="5"/>
  <c r="B11" i="5"/>
  <c r="BK76" i="4" l="1"/>
  <c r="LH51" i="4"/>
  <c r="BZ51" i="4"/>
  <c r="GQ30" i="4"/>
  <c r="LT76" i="4"/>
  <c r="GQ51" i="4"/>
  <c r="LH30" i="4"/>
  <c r="IE76" i="4"/>
  <c r="BZ30" i="4"/>
  <c r="HP76" i="4"/>
  <c r="BG30" i="4"/>
  <c r="FX30" i="4"/>
  <c r="AV76" i="4"/>
  <c r="KO51" i="4"/>
  <c r="LE76" i="4"/>
  <c r="FX51" i="4"/>
  <c r="KO30" i="4"/>
  <c r="BG51" i="4"/>
  <c r="FE51" i="4"/>
  <c r="HA76" i="4"/>
  <c r="AN51" i="4"/>
  <c r="FE30" i="4"/>
  <c r="KP76" i="4"/>
  <c r="AN30" i="4"/>
  <c r="AG76" i="4"/>
  <c r="JV30" i="4"/>
  <c r="JV51" i="4"/>
  <c r="KA76" i="4"/>
  <c r="EL51" i="4"/>
  <c r="JC30" i="4"/>
  <c r="R76" i="4"/>
  <c r="GL76" i="4"/>
  <c r="U51" i="4"/>
  <c r="EL30" i="4"/>
  <c r="JC51"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<sst xmlns="http://schemas.openxmlformats.org/spreadsheetml/2006/main" count="287" uniqueCount="135">
  <si>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</si>
  <si>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</si>
  <si>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</si>
  <si>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</si>
  <si>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</si>
  <si>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</si>
  <si>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</si>
  <si>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</si>
  <si>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</si>
  <si>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</si>
  <si>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</si>
  <si>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</si>
  <si>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</si>
  <si>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</si>
  <si>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</si>
  <si>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</si>
  <si>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</si>
  <si>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</si>
  <si>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</si>
  <si>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</si>
  <si>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</si>
  <si>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</si>
  <si>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</si>
  <si>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</si>
  <si>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</si>
  <si>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</si>
  <si>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</si>
  <si>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</si>
  <si>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</si>
  <si>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</si>
  <si>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</si>
  <si>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</si>
  <si>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</si>
  <si>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</si>
  <si>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</si>
  <si>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</si>
  <si>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</si>
  <si>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</si>
  <si>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</si>
  <si>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</si>
  <si>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</si>
  <si>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</si>
  <si>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</si>
  <si>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</si>
  <si>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</si>
  <si>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</si>
  <si>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</si>
  <si>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</si>
  <si>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</si>
  <si>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</si>
  <si>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</si>
  <si>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</si>
  <si>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</si>
  <si>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</si>
  <si>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</si>
  <si>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</si>
  <si>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</si>
  <si>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</si>
  <si>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</si>
  <si>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</si>
  <si>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</si>
  <si>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</si>
  <si>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</si>
  <si>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</si>
  <si>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</si>
  <si>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</si>
  <si>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</si>
  <si>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</si>
  <si>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</si>
  <si>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</si>
  <si>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</si>
  <si>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</si>
  <si>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</si>
  <si>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</si>
  <si>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</si>
  <si>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</si>
  <si>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</si>
  <si>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</si>
  <si>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</si>
  <si>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</si>
  <si>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</si>
  <si>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</si>
  <si>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</si>
  <si>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</si>
  <si>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</si>
  <si>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</si>
  <si>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</si>
  <si>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</si>
  <si>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</si>
  <si>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</si>
  <si>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</si>
  <si>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</si>
  <si>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</si>
  <si>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</si>
  <si>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</si>
  <si>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</si>
  <si>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</si>
  <si>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</si>
  <si>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</si>
  <si>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</si>
  <si>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</si>
  <si>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</si>
  <si>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</si>
  <si>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</si>
  <si>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</si>
  <si>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</si>
  <si>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</si>
  <si>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</si>
  <si>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</si>
  <si>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</si>
  <si>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</si>
  <si>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</si>
  <si>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</si>
  <si>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宮城県　加美町</t>
  </si>
  <si>
    <t>町営南町駐車場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</si>
  <si>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</si>
  <si>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</si>
  <si>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</si>
  <si>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</si>
  <si>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</si>
  <si>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</si>
  <si>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</si>
  <si>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</si>
  <si>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</si>
  <si>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</si>
  <si>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</si>
  <si>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</si>
  <si>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</si>
  <si>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</si>
  <si>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</si>
  <si>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5">
      <t>ジチタイショクイン</t>
    </rPh>
    <phoneticPr fontId="6"/>
  </si>
  <si>
    <t>　平成２８年度は収益的収支比率は１００％を超えているが、平成２７年度と比較すると減少傾向にあり、使用料で賄えない部分は一般会計繰入金を財源としている状況です。
　商店街利用者向けの駐車場であるため、使用料改訂なども難しい。</t>
    <rPh sb="8" eb="15">
      <t>シュウエキテキシュウシヒリツ</t>
    </rPh>
    <rPh sb="28" eb="30">
      <t>ヘイセイ</t>
    </rPh>
    <rPh sb="32" eb="33">
      <t>ネン</t>
    </rPh>
    <rPh sb="33" eb="34">
      <t>ド</t>
    </rPh>
    <rPh sb="35" eb="37">
      <t>ヒカク</t>
    </rPh>
    <rPh sb="40" eb="42">
      <t>ゲンショウ</t>
    </rPh>
    <rPh sb="42" eb="44">
      <t>ケイコウ</t>
    </rPh>
    <rPh sb="48" eb="50">
      <t>シヨウ</t>
    </rPh>
    <rPh sb="50" eb="51">
      <t>リョウ</t>
    </rPh>
    <rPh sb="52" eb="53">
      <t>マカナ</t>
    </rPh>
    <rPh sb="56" eb="58">
      <t>ブブン</t>
    </rPh>
    <rPh sb="59" eb="61">
      <t>イッパン</t>
    </rPh>
    <rPh sb="61" eb="63">
      <t>カイケイ</t>
    </rPh>
    <rPh sb="63" eb="65">
      <t>クリイレ</t>
    </rPh>
    <rPh sb="65" eb="66">
      <t>キン</t>
    </rPh>
    <rPh sb="67" eb="69">
      <t>ザイゲン</t>
    </rPh>
    <rPh sb="74" eb="76">
      <t>ジョウキョウ</t>
    </rPh>
    <rPh sb="81" eb="84">
      <t>ショウテンガイ</t>
    </rPh>
    <rPh sb="84" eb="87">
      <t>リヨウシャ</t>
    </rPh>
    <rPh sb="87" eb="88">
      <t>ム</t>
    </rPh>
    <rPh sb="90" eb="93">
      <t>チュウシャジョウ</t>
    </rPh>
    <rPh sb="99" eb="101">
      <t>シヨウ</t>
    </rPh>
    <rPh sb="101" eb="102">
      <t>リョウ</t>
    </rPh>
    <rPh sb="102" eb="104">
      <t>カイテイ</t>
    </rPh>
    <rPh sb="107" eb="108">
      <t>ムズカ</t>
    </rPh>
    <phoneticPr fontId="6"/>
  </si>
  <si>
    <t>　敷地の地価は算出されているが、有形固定資産原価償却や設備投資見込額を算出する数値がないことから、資産全体の価値は不明。
　商店街利用者向けの駐車場のため、事業廃止や民間譲渡を行うことはできない。</t>
    <phoneticPr fontId="6"/>
  </si>
  <si>
    <t>　利用の状況については、商店街での催し物や店舗利用のために駐車できる場所が商店街内に少ないため、利用者数に大きな変動はない。</t>
    <phoneticPr fontId="6"/>
  </si>
  <si>
    <t>　本事業については、駐車場設備の老朽化による更新や修繕費の増加、商店街店舗の減少などが懸念材料となっています。
　商店街活性化のためにも町営駐車場は必要であり、収益増加に向け、経営の見直しが必要である。</t>
    <rPh sb="88" eb="90">
      <t>ケイエイ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</si>
</sst>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90.3</c:v>
                </c:pt>
                <c:pt idx="1">
                  <c:v>166.3</c:v>
                </c:pt>
                <c:pt idx="2">
                  <c:v>100</c:v>
                </c:pt>
                <c:pt idx="3">
                  <c:v>125.2</c:v>
                </c:pt>
                <c:pt idx="4">
                  <c:v>105.9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84889888"/>
        <c:axId val="28489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84889888"/>
        <c:axId val="284890280"/>
      </c:lineChart>
      <c:dateAx>
        <c:axId val="284889888"/>
        <c:scaling>
          <c:orientation val="minMax"/>
        </c:scaling>
        <c:delete val="1"/>
        <c:axPos val="b"/>
        <c:numFmt formatCode="ge" sourceLinked="1"/>
        <c:majorTickMark val="none"/>
        <c:minorTickMark val="none"/>
        <c:tickLblPos val="none"/>
        <c:crossAx val="284890280"/>
        <c:crosses val="autoZero"/>
        <c:auto val="1"/>
        <c:lblOffset val="100"/>
        <c:baseTimeUnit val="years"/>
      </c:dateAx>
      <c:valAx>
        <c:axId val="28489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88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84891064"/>
        <c:axId val="2848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84891064"/>
        <c:axId val="284890672"/>
      </c:lineChart>
      <c:dateAx>
        <c:axId val="284891064"/>
        <c:scaling>
          <c:orientation val="minMax"/>
        </c:scaling>
        <c:delete val="1"/>
        <c:axPos val="b"/>
        <c:numFmt formatCode="ge" sourceLinked="1"/>
        <c:majorTickMark val="none"/>
        <c:minorTickMark val="none"/>
        <c:tickLblPos val="none"/>
        <c:crossAx val="284890672"/>
        <c:crosses val="autoZero"/>
        <c:auto val="1"/>
        <c:lblOffset val="100"/>
        <c:baseTimeUnit val="years"/>
      </c:dateAx>
      <c:valAx>
        <c:axId val="28489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89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84891456"/>
        <c:axId val="28489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84891456"/>
        <c:axId val="284891848"/>
      </c:lineChart>
      <c:dateAx>
        <c:axId val="284891456"/>
        <c:scaling>
          <c:orientation val="minMax"/>
        </c:scaling>
        <c:delete val="1"/>
        <c:axPos val="b"/>
        <c:numFmt formatCode="ge" sourceLinked="1"/>
        <c:majorTickMark val="none"/>
        <c:minorTickMark val="none"/>
        <c:tickLblPos val="none"/>
        <c:crossAx val="284891848"/>
        <c:crosses val="autoZero"/>
        <c:auto val="1"/>
        <c:lblOffset val="100"/>
        <c:baseTimeUnit val="years"/>
      </c:dateAx>
      <c:valAx>
        <c:axId val="28489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89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84884792"/>
        <c:axId val="2848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84884792"/>
        <c:axId val="284887144"/>
      </c:lineChart>
      <c:dateAx>
        <c:axId val="284884792"/>
        <c:scaling>
          <c:orientation val="minMax"/>
        </c:scaling>
        <c:delete val="1"/>
        <c:axPos val="b"/>
        <c:numFmt formatCode="ge" sourceLinked="1"/>
        <c:majorTickMark val="none"/>
        <c:minorTickMark val="none"/>
        <c:tickLblPos val="none"/>
        <c:crossAx val="284887144"/>
        <c:crosses val="autoZero"/>
        <c:auto val="1"/>
        <c:lblOffset val="100"/>
        <c:baseTimeUnit val="years"/>
      </c:dateAx>
      <c:valAx>
        <c:axId val="28488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88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96.7</c:v>
                </c:pt>
                <c:pt idx="1">
                  <c:v>83</c:v>
                </c:pt>
                <c:pt idx="2">
                  <c:v>53.2</c:v>
                </c:pt>
                <c:pt idx="3">
                  <c:v>72.900000000000006</c:v>
                </c:pt>
                <c:pt idx="4">
                  <c:v>67.7</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84742448"/>
        <c:axId val="28474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84742448"/>
        <c:axId val="284745976"/>
      </c:lineChart>
      <c:dateAx>
        <c:axId val="284742448"/>
        <c:scaling>
          <c:orientation val="minMax"/>
        </c:scaling>
        <c:delete val="1"/>
        <c:axPos val="b"/>
        <c:numFmt formatCode="ge" sourceLinked="1"/>
        <c:majorTickMark val="none"/>
        <c:minorTickMark val="none"/>
        <c:tickLblPos val="none"/>
        <c:crossAx val="284745976"/>
        <c:crosses val="autoZero"/>
        <c:auto val="1"/>
        <c:lblOffset val="100"/>
        <c:baseTimeUnit val="years"/>
      </c:dateAx>
      <c:valAx>
        <c:axId val="28474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630</c:v>
                </c:pt>
                <c:pt idx="1">
                  <c:v>92</c:v>
                </c:pt>
                <c:pt idx="2">
                  <c:v>107</c:v>
                </c:pt>
                <c:pt idx="3">
                  <c:v>131</c:v>
                </c:pt>
                <c:pt idx="4">
                  <c:v>147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84741272"/>
        <c:axId val="28474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84741272"/>
        <c:axId val="284742840"/>
      </c:lineChart>
      <c:dateAx>
        <c:axId val="284741272"/>
        <c:scaling>
          <c:orientation val="minMax"/>
        </c:scaling>
        <c:delete val="1"/>
        <c:axPos val="b"/>
        <c:numFmt formatCode="ge" sourceLinked="1"/>
        <c:majorTickMark val="none"/>
        <c:minorTickMark val="none"/>
        <c:tickLblPos val="none"/>
        <c:crossAx val="284742840"/>
        <c:crosses val="autoZero"/>
        <c:auto val="1"/>
        <c:lblOffset val="100"/>
        <c:baseTimeUnit val="years"/>
      </c:dateAx>
      <c:valAx>
        <c:axId val="284742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74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66.7</c:v>
                </c:pt>
                <c:pt idx="1">
                  <c:v>63.3</c:v>
                </c:pt>
                <c:pt idx="2">
                  <c:v>60</c:v>
                </c:pt>
                <c:pt idx="3">
                  <c:v>60</c:v>
                </c:pt>
                <c:pt idx="4">
                  <c:v>53.3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84747544"/>
        <c:axId val="2847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84747544"/>
        <c:axId val="284747936"/>
      </c:lineChart>
      <c:dateAx>
        <c:axId val="284747544"/>
        <c:scaling>
          <c:orientation val="minMax"/>
        </c:scaling>
        <c:delete val="1"/>
        <c:axPos val="b"/>
        <c:numFmt formatCode="ge" sourceLinked="1"/>
        <c:majorTickMark val="none"/>
        <c:minorTickMark val="none"/>
        <c:tickLblPos val="none"/>
        <c:crossAx val="284747936"/>
        <c:crosses val="autoZero"/>
        <c:auto val="1"/>
        <c:lblOffset val="100"/>
        <c:baseTimeUnit val="years"/>
      </c:dateAx>
      <c:valAx>
        <c:axId val="28474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-86.8</c:v>
                </c:pt>
                <c:pt idx="1">
                  <c:v>-20.100000000000001</c:v>
                </c:pt>
                <c:pt idx="2">
                  <c:v>-113.8</c:v>
                </c:pt>
                <c:pt idx="3">
                  <c:v>-90.9</c:v>
                </c:pt>
                <c:pt idx="4">
                  <c:v>-161.5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84743232"/>
        <c:axId val="2847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84743232"/>
        <c:axId val="284744800"/>
      </c:lineChart>
      <c:dateAx>
        <c:axId val="284743232"/>
        <c:scaling>
          <c:orientation val="minMax"/>
        </c:scaling>
        <c:delete val="1"/>
        <c:axPos val="b"/>
        <c:numFmt formatCode="ge" sourceLinked="1"/>
        <c:majorTickMark val="none"/>
        <c:minorTickMark val="none"/>
        <c:tickLblPos val="none"/>
        <c:crossAx val="284744800"/>
        <c:crosses val="autoZero"/>
        <c:auto val="1"/>
        <c:lblOffset val="100"/>
        <c:baseTimeUnit val="years"/>
      </c:dateAx>
      <c:valAx>
        <c:axId val="2847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-566</c:v>
                </c:pt>
                <c:pt idx="1">
                  <c:v>-129</c:v>
                </c:pt>
                <c:pt idx="2">
                  <c:v>-700</c:v>
                </c:pt>
                <c:pt idx="3">
                  <c:v>-562</c:v>
                </c:pt>
                <c:pt idx="4">
                  <c:v>-785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84745192"/>
        <c:axId val="361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84745192"/>
        <c:axId val="361170560"/>
      </c:lineChart>
      <c:dateAx>
        <c:axId val="284745192"/>
        <c:scaling>
          <c:orientation val="minMax"/>
        </c:scaling>
        <c:delete val="1"/>
        <c:axPos val="b"/>
        <c:numFmt formatCode="ge" sourceLinked="1"/>
        <c:majorTickMark val="none"/>
        <c:minorTickMark val="none"/>
        <c:tickLblPos val="none"/>
        <c:crossAx val="361170560"/>
        <c:crosses val="autoZero"/>
        <c:auto val="1"/>
        <c:lblOffset val="100"/>
        <c:baseTimeUnit val="years"/>
      </c:dateAx>
      <c:valAx>
        <c:axId val="36117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74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宮城県加美町　町営南町駐車場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883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90.3</v>
      </c>
      <c r="V31" s="111"/>
      <c r="W31" s="111"/>
      <c r="X31" s="111"/>
      <c r="Y31" s="111"/>
      <c r="Z31" s="111"/>
      <c r="AA31" s="111"/>
      <c r="AB31" s="111"/>
      <c r="AC31" s="111"/>
      <c r="AD31" s="111"/>
      <c r="AE31" s="111"/>
      <c r="AF31" s="111"/>
      <c r="AG31" s="111"/>
      <c r="AH31" s="111"/>
      <c r="AI31" s="111"/>
      <c r="AJ31" s="111"/>
      <c r="AK31" s="111"/>
      <c r="AL31" s="111"/>
      <c r="AM31" s="111"/>
      <c r="AN31" s="111">
        <f>データ!Z7</f>
        <v>166.3</v>
      </c>
      <c r="AO31" s="111"/>
      <c r="AP31" s="111"/>
      <c r="AQ31" s="111"/>
      <c r="AR31" s="111"/>
      <c r="AS31" s="111"/>
      <c r="AT31" s="111"/>
      <c r="AU31" s="111"/>
      <c r="AV31" s="111"/>
      <c r="AW31" s="111"/>
      <c r="AX31" s="111"/>
      <c r="AY31" s="111"/>
      <c r="AZ31" s="111"/>
      <c r="BA31" s="111"/>
      <c r="BB31" s="111"/>
      <c r="BC31" s="111"/>
      <c r="BD31" s="111"/>
      <c r="BE31" s="111"/>
      <c r="BF31" s="111"/>
      <c r="BG31" s="111">
        <f>データ!AA7</f>
        <v>100</v>
      </c>
      <c r="BH31" s="111"/>
      <c r="BI31" s="111"/>
      <c r="BJ31" s="111"/>
      <c r="BK31" s="111"/>
      <c r="BL31" s="111"/>
      <c r="BM31" s="111"/>
      <c r="BN31" s="111"/>
      <c r="BO31" s="111"/>
      <c r="BP31" s="111"/>
      <c r="BQ31" s="111"/>
      <c r="BR31" s="111"/>
      <c r="BS31" s="111"/>
      <c r="BT31" s="111"/>
      <c r="BU31" s="111"/>
      <c r="BV31" s="111"/>
      <c r="BW31" s="111"/>
      <c r="BX31" s="111"/>
      <c r="BY31" s="111"/>
      <c r="BZ31" s="111">
        <f>データ!AB7</f>
        <v>125.2</v>
      </c>
      <c r="CA31" s="111"/>
      <c r="CB31" s="111"/>
      <c r="CC31" s="111"/>
      <c r="CD31" s="111"/>
      <c r="CE31" s="111"/>
      <c r="CF31" s="111"/>
      <c r="CG31" s="111"/>
      <c r="CH31" s="111"/>
      <c r="CI31" s="111"/>
      <c r="CJ31" s="111"/>
      <c r="CK31" s="111"/>
      <c r="CL31" s="111"/>
      <c r="CM31" s="111"/>
      <c r="CN31" s="111"/>
      <c r="CO31" s="111"/>
      <c r="CP31" s="111"/>
      <c r="CQ31" s="111"/>
      <c r="CR31" s="111"/>
      <c r="CS31" s="111">
        <f>データ!AC7</f>
        <v>105.9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96.7</v>
      </c>
      <c r="EM31" s="111"/>
      <c r="EN31" s="111"/>
      <c r="EO31" s="111"/>
      <c r="EP31" s="111"/>
      <c r="EQ31" s="111"/>
      <c r="ER31" s="111"/>
      <c r="ES31" s="111"/>
      <c r="ET31" s="111"/>
      <c r="EU31" s="111"/>
      <c r="EV31" s="111"/>
      <c r="EW31" s="111"/>
      <c r="EX31" s="111"/>
      <c r="EY31" s="111"/>
      <c r="EZ31" s="111"/>
      <c r="FA31" s="111"/>
      <c r="FB31" s="111"/>
      <c r="FC31" s="111"/>
      <c r="FD31" s="111"/>
      <c r="FE31" s="111">
        <f>データ!AK7</f>
        <v>83</v>
      </c>
      <c r="FF31" s="111"/>
      <c r="FG31" s="111"/>
      <c r="FH31" s="111"/>
      <c r="FI31" s="111"/>
      <c r="FJ31" s="111"/>
      <c r="FK31" s="111"/>
      <c r="FL31" s="111"/>
      <c r="FM31" s="111"/>
      <c r="FN31" s="111"/>
      <c r="FO31" s="111"/>
      <c r="FP31" s="111"/>
      <c r="FQ31" s="111"/>
      <c r="FR31" s="111"/>
      <c r="FS31" s="111"/>
      <c r="FT31" s="111"/>
      <c r="FU31" s="111"/>
      <c r="FV31" s="111"/>
      <c r="FW31" s="111"/>
      <c r="FX31" s="111">
        <f>データ!AL7</f>
        <v>53.2</v>
      </c>
      <c r="FY31" s="111"/>
      <c r="FZ31" s="111"/>
      <c r="GA31" s="111"/>
      <c r="GB31" s="111"/>
      <c r="GC31" s="111"/>
      <c r="GD31" s="111"/>
      <c r="GE31" s="111"/>
      <c r="GF31" s="111"/>
      <c r="GG31" s="111"/>
      <c r="GH31" s="111"/>
      <c r="GI31" s="111"/>
      <c r="GJ31" s="111"/>
      <c r="GK31" s="111"/>
      <c r="GL31" s="111"/>
      <c r="GM31" s="111"/>
      <c r="GN31" s="111"/>
      <c r="GO31" s="111"/>
      <c r="GP31" s="111"/>
      <c r="GQ31" s="111">
        <f>データ!AM7</f>
        <v>72.900000000000006</v>
      </c>
      <c r="GR31" s="111"/>
      <c r="GS31" s="111"/>
      <c r="GT31" s="111"/>
      <c r="GU31" s="111"/>
      <c r="GV31" s="111"/>
      <c r="GW31" s="111"/>
      <c r="GX31" s="111"/>
      <c r="GY31" s="111"/>
      <c r="GZ31" s="111"/>
      <c r="HA31" s="111"/>
      <c r="HB31" s="111"/>
      <c r="HC31" s="111"/>
      <c r="HD31" s="111"/>
      <c r="HE31" s="111"/>
      <c r="HF31" s="111"/>
      <c r="HG31" s="111"/>
      <c r="HH31" s="111"/>
      <c r="HI31" s="111"/>
      <c r="HJ31" s="111">
        <f>データ!AN7</f>
        <v>67.7</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66.7</v>
      </c>
      <c r="JD31" s="82"/>
      <c r="JE31" s="82"/>
      <c r="JF31" s="82"/>
      <c r="JG31" s="82"/>
      <c r="JH31" s="82"/>
      <c r="JI31" s="82"/>
      <c r="JJ31" s="82"/>
      <c r="JK31" s="82"/>
      <c r="JL31" s="82"/>
      <c r="JM31" s="82"/>
      <c r="JN31" s="82"/>
      <c r="JO31" s="82"/>
      <c r="JP31" s="82"/>
      <c r="JQ31" s="82"/>
      <c r="JR31" s="82"/>
      <c r="JS31" s="82"/>
      <c r="JT31" s="82"/>
      <c r="JU31" s="83"/>
      <c r="JV31" s="81">
        <f>データ!DL7</f>
        <v>63.3</v>
      </c>
      <c r="JW31" s="82"/>
      <c r="JX31" s="82"/>
      <c r="JY31" s="82"/>
      <c r="JZ31" s="82"/>
      <c r="KA31" s="82"/>
      <c r="KB31" s="82"/>
      <c r="KC31" s="82"/>
      <c r="KD31" s="82"/>
      <c r="KE31" s="82"/>
      <c r="KF31" s="82"/>
      <c r="KG31" s="82"/>
      <c r="KH31" s="82"/>
      <c r="KI31" s="82"/>
      <c r="KJ31" s="82"/>
      <c r="KK31" s="82"/>
      <c r="KL31" s="82"/>
      <c r="KM31" s="82"/>
      <c r="KN31" s="83"/>
      <c r="KO31" s="81">
        <f>データ!DM7</f>
        <v>60</v>
      </c>
      <c r="KP31" s="82"/>
      <c r="KQ31" s="82"/>
      <c r="KR31" s="82"/>
      <c r="KS31" s="82"/>
      <c r="KT31" s="82"/>
      <c r="KU31" s="82"/>
      <c r="KV31" s="82"/>
      <c r="KW31" s="82"/>
      <c r="KX31" s="82"/>
      <c r="KY31" s="82"/>
      <c r="KZ31" s="82"/>
      <c r="LA31" s="82"/>
      <c r="LB31" s="82"/>
      <c r="LC31" s="82"/>
      <c r="LD31" s="82"/>
      <c r="LE31" s="82"/>
      <c r="LF31" s="82"/>
      <c r="LG31" s="83"/>
      <c r="LH31" s="81">
        <f>データ!DN7</f>
        <v>60</v>
      </c>
      <c r="LI31" s="82"/>
      <c r="LJ31" s="82"/>
      <c r="LK31" s="82"/>
      <c r="LL31" s="82"/>
      <c r="LM31" s="82"/>
      <c r="LN31" s="82"/>
      <c r="LO31" s="82"/>
      <c r="LP31" s="82"/>
      <c r="LQ31" s="82"/>
      <c r="LR31" s="82"/>
      <c r="LS31" s="82"/>
      <c r="LT31" s="82"/>
      <c r="LU31" s="82"/>
      <c r="LV31" s="82"/>
      <c r="LW31" s="82"/>
      <c r="LX31" s="82"/>
      <c r="LY31" s="82"/>
      <c r="LZ31" s="83"/>
      <c r="MA31" s="81">
        <f>データ!DO7</f>
        <v>53.3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630</v>
      </c>
      <c r="V52" s="110"/>
      <c r="W52" s="110"/>
      <c r="X52" s="110"/>
      <c r="Y52" s="110"/>
      <c r="Z52" s="110"/>
      <c r="AA52" s="110"/>
      <c r="AB52" s="110"/>
      <c r="AC52" s="110"/>
      <c r="AD52" s="110"/>
      <c r="AE52" s="110"/>
      <c r="AF52" s="110"/>
      <c r="AG52" s="110"/>
      <c r="AH52" s="110"/>
      <c r="AI52" s="110"/>
      <c r="AJ52" s="110"/>
      <c r="AK52" s="110"/>
      <c r="AL52" s="110"/>
      <c r="AM52" s="110"/>
      <c r="AN52" s="110">
        <f>データ!AV7</f>
        <v>92</v>
      </c>
      <c r="AO52" s="110"/>
      <c r="AP52" s="110"/>
      <c r="AQ52" s="110"/>
      <c r="AR52" s="110"/>
      <c r="AS52" s="110"/>
      <c r="AT52" s="110"/>
      <c r="AU52" s="110"/>
      <c r="AV52" s="110"/>
      <c r="AW52" s="110"/>
      <c r="AX52" s="110"/>
      <c r="AY52" s="110"/>
      <c r="AZ52" s="110"/>
      <c r="BA52" s="110"/>
      <c r="BB52" s="110"/>
      <c r="BC52" s="110"/>
      <c r="BD52" s="110"/>
      <c r="BE52" s="110"/>
      <c r="BF52" s="110"/>
      <c r="BG52" s="110">
        <f>データ!AW7</f>
        <v>107</v>
      </c>
      <c r="BH52" s="110"/>
      <c r="BI52" s="110"/>
      <c r="BJ52" s="110"/>
      <c r="BK52" s="110"/>
      <c r="BL52" s="110"/>
      <c r="BM52" s="110"/>
      <c r="BN52" s="110"/>
      <c r="BO52" s="110"/>
      <c r="BP52" s="110"/>
      <c r="BQ52" s="110"/>
      <c r="BR52" s="110"/>
      <c r="BS52" s="110"/>
      <c r="BT52" s="110"/>
      <c r="BU52" s="110"/>
      <c r="BV52" s="110"/>
      <c r="BW52" s="110"/>
      <c r="BX52" s="110"/>
      <c r="BY52" s="110"/>
      <c r="BZ52" s="110">
        <f>データ!AX7</f>
        <v>131</v>
      </c>
      <c r="CA52" s="110"/>
      <c r="CB52" s="110"/>
      <c r="CC52" s="110"/>
      <c r="CD52" s="110"/>
      <c r="CE52" s="110"/>
      <c r="CF52" s="110"/>
      <c r="CG52" s="110"/>
      <c r="CH52" s="110"/>
      <c r="CI52" s="110"/>
      <c r="CJ52" s="110"/>
      <c r="CK52" s="110"/>
      <c r="CL52" s="110"/>
      <c r="CM52" s="110"/>
      <c r="CN52" s="110"/>
      <c r="CO52" s="110"/>
      <c r="CP52" s="110"/>
      <c r="CQ52" s="110"/>
      <c r="CR52" s="110"/>
      <c r="CS52" s="110">
        <f>データ!AY7</f>
        <v>147</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-86.8</v>
      </c>
      <c r="EM52" s="111"/>
      <c r="EN52" s="111"/>
      <c r="EO52" s="111"/>
      <c r="EP52" s="111"/>
      <c r="EQ52" s="111"/>
      <c r="ER52" s="111"/>
      <c r="ES52" s="111"/>
      <c r="ET52" s="111"/>
      <c r="EU52" s="111"/>
      <c r="EV52" s="111"/>
      <c r="EW52" s="111"/>
      <c r="EX52" s="111"/>
      <c r="EY52" s="111"/>
      <c r="EZ52" s="111"/>
      <c r="FA52" s="111"/>
      <c r="FB52" s="111"/>
      <c r="FC52" s="111"/>
      <c r="FD52" s="111"/>
      <c r="FE52" s="111">
        <f>データ!BG7</f>
        <v>-20.100000000000001</v>
      </c>
      <c r="FF52" s="111"/>
      <c r="FG52" s="111"/>
      <c r="FH52" s="111"/>
      <c r="FI52" s="111"/>
      <c r="FJ52" s="111"/>
      <c r="FK52" s="111"/>
      <c r="FL52" s="111"/>
      <c r="FM52" s="111"/>
      <c r="FN52" s="111"/>
      <c r="FO52" s="111"/>
      <c r="FP52" s="111"/>
      <c r="FQ52" s="111"/>
      <c r="FR52" s="111"/>
      <c r="FS52" s="111"/>
      <c r="FT52" s="111"/>
      <c r="FU52" s="111"/>
      <c r="FV52" s="111"/>
      <c r="FW52" s="111"/>
      <c r="FX52" s="111">
        <f>データ!BH7</f>
        <v>-113.8</v>
      </c>
      <c r="FY52" s="111"/>
      <c r="FZ52" s="111"/>
      <c r="GA52" s="111"/>
      <c r="GB52" s="111"/>
      <c r="GC52" s="111"/>
      <c r="GD52" s="111"/>
      <c r="GE52" s="111"/>
      <c r="GF52" s="111"/>
      <c r="GG52" s="111"/>
      <c r="GH52" s="111"/>
      <c r="GI52" s="111"/>
      <c r="GJ52" s="111"/>
      <c r="GK52" s="111"/>
      <c r="GL52" s="111"/>
      <c r="GM52" s="111"/>
      <c r="GN52" s="111"/>
      <c r="GO52" s="111"/>
      <c r="GP52" s="111"/>
      <c r="GQ52" s="111">
        <f>データ!BI7</f>
        <v>-90.9</v>
      </c>
      <c r="GR52" s="111"/>
      <c r="GS52" s="111"/>
      <c r="GT52" s="111"/>
      <c r="GU52" s="111"/>
      <c r="GV52" s="111"/>
      <c r="GW52" s="111"/>
      <c r="GX52" s="111"/>
      <c r="GY52" s="111"/>
      <c r="GZ52" s="111"/>
      <c r="HA52" s="111"/>
      <c r="HB52" s="111"/>
      <c r="HC52" s="111"/>
      <c r="HD52" s="111"/>
      <c r="HE52" s="111"/>
      <c r="HF52" s="111"/>
      <c r="HG52" s="111"/>
      <c r="HH52" s="111"/>
      <c r="HI52" s="111"/>
      <c r="HJ52" s="111">
        <f>データ!BJ7</f>
        <v>-161.5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-566</v>
      </c>
      <c r="JD52" s="110"/>
      <c r="JE52" s="110"/>
      <c r="JF52" s="110"/>
      <c r="JG52" s="110"/>
      <c r="JH52" s="110"/>
      <c r="JI52" s="110"/>
      <c r="JJ52" s="110"/>
      <c r="JK52" s="110"/>
      <c r="JL52" s="110"/>
      <c r="JM52" s="110"/>
      <c r="JN52" s="110"/>
      <c r="JO52" s="110"/>
      <c r="JP52" s="110"/>
      <c r="JQ52" s="110"/>
      <c r="JR52" s="110"/>
      <c r="JS52" s="110"/>
      <c r="JT52" s="110"/>
      <c r="JU52" s="110"/>
      <c r="JV52" s="110">
        <f>データ!BR7</f>
        <v>-129</v>
      </c>
      <c r="JW52" s="110"/>
      <c r="JX52" s="110"/>
      <c r="JY52" s="110"/>
      <c r="JZ52" s="110"/>
      <c r="KA52" s="110"/>
      <c r="KB52" s="110"/>
      <c r="KC52" s="110"/>
      <c r="KD52" s="110"/>
      <c r="KE52" s="110"/>
      <c r="KF52" s="110"/>
      <c r="KG52" s="110"/>
      <c r="KH52" s="110"/>
      <c r="KI52" s="110"/>
      <c r="KJ52" s="110"/>
      <c r="KK52" s="110"/>
      <c r="KL52" s="110"/>
      <c r="KM52" s="110"/>
      <c r="KN52" s="110"/>
      <c r="KO52" s="110">
        <f>データ!BS7</f>
        <v>-700</v>
      </c>
      <c r="KP52" s="110"/>
      <c r="KQ52" s="110"/>
      <c r="KR52" s="110"/>
      <c r="KS52" s="110"/>
      <c r="KT52" s="110"/>
      <c r="KU52" s="110"/>
      <c r="KV52" s="110"/>
      <c r="KW52" s="110"/>
      <c r="KX52" s="110"/>
      <c r="KY52" s="110"/>
      <c r="KZ52" s="110"/>
      <c r="LA52" s="110"/>
      <c r="LB52" s="110"/>
      <c r="LC52" s="110"/>
      <c r="LD52" s="110"/>
      <c r="LE52" s="110"/>
      <c r="LF52" s="110"/>
      <c r="LG52" s="110"/>
      <c r="LH52" s="110">
        <f>データ!BT7</f>
        <v>-562</v>
      </c>
      <c r="LI52" s="110"/>
      <c r="LJ52" s="110"/>
      <c r="LK52" s="110"/>
      <c r="LL52" s="110"/>
      <c r="LM52" s="110"/>
      <c r="LN52" s="110"/>
      <c r="LO52" s="110"/>
      <c r="LP52" s="110"/>
      <c r="LQ52" s="110"/>
      <c r="LR52" s="110"/>
      <c r="LS52" s="110"/>
      <c r="LT52" s="110"/>
      <c r="LU52" s="110"/>
      <c r="LV52" s="110"/>
      <c r="LW52" s="110"/>
      <c r="LX52" s="110"/>
      <c r="LY52" s="110"/>
      <c r="LZ52" s="110"/>
      <c r="MA52" s="110">
        <f>データ!BU7</f>
        <v>-785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18</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44458</v>
      </c>
      <c r="D6" s="61">
        <f t="shared" si="1"/>
        <v>47</v>
      </c>
      <c r="E6" s="61">
        <f t="shared" si="1"/>
        <v>14</v>
      </c>
      <c r="F6" s="61">
        <f t="shared" si="1"/>
        <v>0</v>
      </c>
      <c r="G6" s="61">
        <f t="shared" si="1"/>
        <v>2</v>
      </c>
      <c r="H6" s="61" t="str">
        <f>SUBSTITUTE(H8,"　","")</f>
        <v>宮城県加美町</v>
      </c>
      <c r="I6" s="61" t="str">
        <f t="shared" si="1"/>
        <v>町営南町駐車場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23</v>
      </c>
      <c r="S6" s="63" t="str">
        <f t="shared" si="1"/>
        <v>商業施設</v>
      </c>
      <c r="T6" s="63" t="str">
        <f t="shared" si="1"/>
        <v>無</v>
      </c>
      <c r="U6" s="64">
        <f t="shared" si="1"/>
        <v>883</v>
      </c>
      <c r="V6" s="64">
        <f t="shared" si="1"/>
        <v>30</v>
      </c>
      <c r="W6" s="64" t="str">
        <f t="shared" si="1"/>
        <v>-</v>
      </c>
      <c r="X6" s="63" t="str">
        <f t="shared" si="1"/>
        <v>導入なし</v>
      </c>
      <c r="Y6" s="65">
        <f>IF(Y8="-",NA(),Y8)</f>
        <v>90.3</v>
      </c>
      <c r="Z6" s="65">
        <f t="shared" ref="Z6:AH6" si="2">IF(Z8="-",NA(),Z8)</f>
        <v>166.3</v>
      </c>
      <c r="AA6" s="65">
        <f t="shared" si="2"/>
        <v>100</v>
      </c>
      <c r="AB6" s="65">
        <f t="shared" si="2"/>
        <v>125.2</v>
      </c>
      <c r="AC6" s="65">
        <f t="shared" si="2"/>
        <v>105.9</v>
      </c>
      <c r="AD6" s="65">
        <f t="shared" si="2"/>
        <v>393.6</v>
      </c>
      <c r="AE6" s="65">
        <f t="shared" si="2"/>
        <v>407.1</v>
      </c>
      <c r="AF6" s="65">
        <f t="shared" si="2"/>
        <v>375.5</v>
      </c>
      <c r="AG6" s="65">
        <f t="shared" si="2"/>
        <v>441.2</v>
      </c>
      <c r="AH6" s="65">
        <f t="shared" si="2"/>
        <v>368.2</v>
      </c>
      <c r="AI6" s="62" t="str">
        <f>IF(AI8="-","",IF(AI8="-","【-】","【"&amp;SUBSTITUTE(TEXT(AI8,"#,##0.0"),"-","△")&amp;"】"))</f>
        <v>【275.4】</v>
      </c>
      <c r="AJ6" s="65">
        <f>IF(AJ8="-",NA(),AJ8)</f>
        <v>96.7</v>
      </c>
      <c r="AK6" s="65">
        <f t="shared" ref="AK6:AS6" si="3">IF(AK8="-",NA(),AK8)</f>
        <v>83</v>
      </c>
      <c r="AL6" s="65">
        <f t="shared" si="3"/>
        <v>53.2</v>
      </c>
      <c r="AM6" s="65">
        <f t="shared" si="3"/>
        <v>72.900000000000006</v>
      </c>
      <c r="AN6" s="65">
        <f t="shared" si="3"/>
        <v>67.7</v>
      </c>
      <c r="AO6" s="65">
        <f t="shared" si="3"/>
        <v>11.4</v>
      </c>
      <c r="AP6" s="65">
        <f t="shared" si="3"/>
        <v>11</v>
      </c>
      <c r="AQ6" s="65">
        <f t="shared" si="3"/>
        <v>7.8</v>
      </c>
      <c r="AR6" s="65">
        <f t="shared" si="3"/>
        <v>6.7</v>
      </c>
      <c r="AS6" s="65">
        <f t="shared" si="3"/>
        <v>5.9</v>
      </c>
      <c r="AT6" s="62" t="str">
        <f>IF(AT8="-","",IF(AT8="-","【-】","【"&amp;SUBSTITUTE(TEXT(AT8,"#,##0.0"),"-","△")&amp;"】"))</f>
        <v>【13.3】</v>
      </c>
      <c r="AU6" s="66">
        <f>IF(AU8="-",NA(),AU8)</f>
        <v>630</v>
      </c>
      <c r="AV6" s="66">
        <f t="shared" ref="AV6:BD6" si="4">IF(AV8="-",NA(),AV8)</f>
        <v>92</v>
      </c>
      <c r="AW6" s="66">
        <f t="shared" si="4"/>
        <v>107</v>
      </c>
      <c r="AX6" s="66">
        <f t="shared" si="4"/>
        <v>131</v>
      </c>
      <c r="AY6" s="66">
        <f t="shared" si="4"/>
        <v>147</v>
      </c>
      <c r="AZ6" s="66">
        <f t="shared" si="4"/>
        <v>105</v>
      </c>
      <c r="BA6" s="66">
        <f t="shared" si="4"/>
        <v>61</v>
      </c>
      <c r="BB6" s="66">
        <f t="shared" si="4"/>
        <v>40</v>
      </c>
      <c r="BC6" s="66">
        <f t="shared" si="4"/>
        <v>27</v>
      </c>
      <c r="BD6" s="66">
        <f t="shared" si="4"/>
        <v>29</v>
      </c>
      <c r="BE6" s="64" t="str">
        <f>IF(BE8="-","",IF(BE8="-","【-】","【"&amp;SUBSTITUTE(TEXT(BE8,"#,##0"),"-","△")&amp;"】"))</f>
        <v>【140】</v>
      </c>
      <c r="BF6" s="65">
        <f>IF(BF8="-",NA(),BF8)</f>
        <v>-86.8</v>
      </c>
      <c r="BG6" s="65">
        <f t="shared" ref="BG6:BO6" si="5">IF(BG8="-",NA(),BG8)</f>
        <v>-20.100000000000001</v>
      </c>
      <c r="BH6" s="65">
        <f t="shared" si="5"/>
        <v>-113.8</v>
      </c>
      <c r="BI6" s="65">
        <f t="shared" si="5"/>
        <v>-90.9</v>
      </c>
      <c r="BJ6" s="65">
        <f t="shared" si="5"/>
        <v>-161.5</v>
      </c>
      <c r="BK6" s="65">
        <f t="shared" si="5"/>
        <v>51.9</v>
      </c>
      <c r="BL6" s="65">
        <f t="shared" si="5"/>
        <v>59.2</v>
      </c>
      <c r="BM6" s="65">
        <f t="shared" si="5"/>
        <v>64.5</v>
      </c>
      <c r="BN6" s="65">
        <f t="shared" si="5"/>
        <v>60</v>
      </c>
      <c r="BO6" s="65">
        <f t="shared" si="5"/>
        <v>52.8</v>
      </c>
      <c r="BP6" s="62" t="str">
        <f>IF(BP8="-","",IF(BP8="-","【-】","【"&amp;SUBSTITUTE(TEXT(BP8,"#,##0.0"),"-","△")&amp;"】"))</f>
        <v>【45.2】</v>
      </c>
      <c r="BQ6" s="66">
        <f>IF(BQ8="-",NA(),BQ8)</f>
        <v>-566</v>
      </c>
      <c r="BR6" s="66">
        <f t="shared" ref="BR6:BZ6" si="6">IF(BR8="-",NA(),BR8)</f>
        <v>-129</v>
      </c>
      <c r="BS6" s="66">
        <f t="shared" si="6"/>
        <v>-700</v>
      </c>
      <c r="BT6" s="66">
        <f t="shared" si="6"/>
        <v>-562</v>
      </c>
      <c r="BU6" s="66">
        <f t="shared" si="6"/>
        <v>-785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18</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66.7</v>
      </c>
      <c r="DL6" s="65">
        <f t="shared" ref="DL6:DT6" si="9">IF(DL8="-",NA(),DL8)</f>
        <v>63.3</v>
      </c>
      <c r="DM6" s="65">
        <f t="shared" si="9"/>
        <v>60</v>
      </c>
      <c r="DN6" s="65">
        <f t="shared" si="9"/>
        <v>60</v>
      </c>
      <c r="DO6" s="65">
        <f t="shared" si="9"/>
        <v>53.3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44458</v>
      </c>
      <c r="D7" s="61">
        <f t="shared" si="10"/>
        <v>47</v>
      </c>
      <c r="E7" s="61">
        <f t="shared" si="10"/>
        <v>14</v>
      </c>
      <c r="F7" s="61">
        <f t="shared" si="10"/>
        <v>0</v>
      </c>
      <c r="G7" s="61">
        <f t="shared" si="10"/>
        <v>2</v>
      </c>
      <c r="H7" s="61" t="str">
        <f t="shared" si="10"/>
        <v>宮城県　加美町</v>
      </c>
      <c r="I7" s="61" t="str">
        <f t="shared" si="10"/>
        <v>町営南町駐車場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23</v>
      </c>
      <c r="S7" s="63" t="str">
        <f t="shared" si="10"/>
        <v>商業施設</v>
      </c>
      <c r="T7" s="63" t="str">
        <f t="shared" si="10"/>
        <v>無</v>
      </c>
      <c r="U7" s="64">
        <f t="shared" si="10"/>
        <v>883</v>
      </c>
      <c r="V7" s="64">
        <f t="shared" si="10"/>
        <v>30</v>
      </c>
      <c r="W7" s="64" t="str">
        <f t="shared" si="10"/>
        <v>-</v>
      </c>
      <c r="X7" s="63" t="str">
        <f t="shared" si="10"/>
        <v>導入なし</v>
      </c>
      <c r="Y7" s="65">
        <f>Y8</f>
        <v>90.3</v>
      </c>
      <c r="Z7" s="65">
        <f t="shared" ref="Z7:AH7" si="11">Z8</f>
        <v>166.3</v>
      </c>
      <c r="AA7" s="65">
        <f t="shared" si="11"/>
        <v>100</v>
      </c>
      <c r="AB7" s="65">
        <f t="shared" si="11"/>
        <v>125.2</v>
      </c>
      <c r="AC7" s="65">
        <f t="shared" si="11"/>
        <v>105.9</v>
      </c>
      <c r="AD7" s="65">
        <f t="shared" si="11"/>
        <v>393.6</v>
      </c>
      <c r="AE7" s="65">
        <f t="shared" si="11"/>
        <v>407.1</v>
      </c>
      <c r="AF7" s="65">
        <f t="shared" si="11"/>
        <v>375.5</v>
      </c>
      <c r="AG7" s="65">
        <f t="shared" si="11"/>
        <v>441.2</v>
      </c>
      <c r="AH7" s="65">
        <f t="shared" si="11"/>
        <v>368.2</v>
      </c>
      <c r="AI7" s="62"/>
      <c r="AJ7" s="65">
        <f>AJ8</f>
        <v>96.7</v>
      </c>
      <c r="AK7" s="65">
        <f t="shared" ref="AK7:AS7" si="12">AK8</f>
        <v>83</v>
      </c>
      <c r="AL7" s="65">
        <f t="shared" si="12"/>
        <v>53.2</v>
      </c>
      <c r="AM7" s="65">
        <f t="shared" si="12"/>
        <v>72.900000000000006</v>
      </c>
      <c r="AN7" s="65">
        <f t="shared" si="12"/>
        <v>67.7</v>
      </c>
      <c r="AO7" s="65">
        <f t="shared" si="12"/>
        <v>11.4</v>
      </c>
      <c r="AP7" s="65">
        <f t="shared" si="12"/>
        <v>11</v>
      </c>
      <c r="AQ7" s="65">
        <f t="shared" si="12"/>
        <v>7.8</v>
      </c>
      <c r="AR7" s="65">
        <f t="shared" si="12"/>
        <v>6.7</v>
      </c>
      <c r="AS7" s="65">
        <f t="shared" si="12"/>
        <v>5.9</v>
      </c>
      <c r="AT7" s="62"/>
      <c r="AU7" s="66">
        <f>AU8</f>
        <v>630</v>
      </c>
      <c r="AV7" s="66">
        <f t="shared" ref="AV7:BD7" si="13">AV8</f>
        <v>92</v>
      </c>
      <c r="AW7" s="66">
        <f t="shared" si="13"/>
        <v>107</v>
      </c>
      <c r="AX7" s="66">
        <f t="shared" si="13"/>
        <v>131</v>
      </c>
      <c r="AY7" s="66">
        <f t="shared" si="13"/>
        <v>147</v>
      </c>
      <c r="AZ7" s="66">
        <f t="shared" si="13"/>
        <v>105</v>
      </c>
      <c r="BA7" s="66">
        <f t="shared" si="13"/>
        <v>61</v>
      </c>
      <c r="BB7" s="66">
        <f t="shared" si="13"/>
        <v>40</v>
      </c>
      <c r="BC7" s="66">
        <f t="shared" si="13"/>
        <v>27</v>
      </c>
      <c r="BD7" s="66">
        <f t="shared" si="13"/>
        <v>29</v>
      </c>
      <c r="BE7" s="64"/>
      <c r="BF7" s="65">
        <f>BF8</f>
        <v>-86.8</v>
      </c>
      <c r="BG7" s="65">
        <f t="shared" ref="BG7:BO7" si="14">BG8</f>
        <v>-20.100000000000001</v>
      </c>
      <c r="BH7" s="65">
        <f t="shared" si="14"/>
        <v>-113.8</v>
      </c>
      <c r="BI7" s="65">
        <f t="shared" si="14"/>
        <v>-90.9</v>
      </c>
      <c r="BJ7" s="65">
        <f t="shared" si="14"/>
        <v>-161.5</v>
      </c>
      <c r="BK7" s="65">
        <f t="shared" si="14"/>
        <v>51.9</v>
      </c>
      <c r="BL7" s="65">
        <f t="shared" si="14"/>
        <v>59.2</v>
      </c>
      <c r="BM7" s="65">
        <f t="shared" si="14"/>
        <v>64.5</v>
      </c>
      <c r="BN7" s="65">
        <f t="shared" si="14"/>
        <v>60</v>
      </c>
      <c r="BO7" s="65">
        <f t="shared" si="14"/>
        <v>52.8</v>
      </c>
      <c r="BP7" s="62"/>
      <c r="BQ7" s="66">
        <f>BQ8</f>
        <v>-566</v>
      </c>
      <c r="BR7" s="66">
        <f t="shared" ref="BR7:BZ7" si="15">BR8</f>
        <v>-129</v>
      </c>
      <c r="BS7" s="66">
        <f t="shared" si="15"/>
        <v>-700</v>
      </c>
      <c r="BT7" s="66">
        <f t="shared" si="15"/>
        <v>-562</v>
      </c>
      <c r="BU7" s="66">
        <f t="shared" si="15"/>
        <v>-785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18</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66.7</v>
      </c>
      <c r="DL7" s="65">
        <f t="shared" ref="DL7:DT7" si="17">DL8</f>
        <v>63.3</v>
      </c>
      <c r="DM7" s="65">
        <f t="shared" si="17"/>
        <v>60</v>
      </c>
      <c r="DN7" s="65">
        <f t="shared" si="17"/>
        <v>60</v>
      </c>
      <c r="DO7" s="65">
        <f t="shared" si="17"/>
        <v>53.3</v>
      </c>
      <c r="DP7" s="65">
        <f t="shared" si="17"/>
        <v>230</v>
      </c>
      <c r="DQ7" s="65">
        <f t="shared" si="17"/>
        <v>244.3</v>
      </c>
      <c r="DR7" s="65">
        <f t="shared" si="17"/>
        <v>238.1</v>
      </c>
      <c r="DS7" s="65">
        <f t="shared" si="17"/>
        <v>261.8</v>
      </c>
      <c r="DT7" s="65">
        <f t="shared" si="17"/>
        <v>268.7</v>
      </c>
      <c r="DU7" s="62"/>
    </row>
    <row r="8" spans="1:125" s="67" customFormat="1">
      <c r="A8" s="50"/>
      <c r="B8" s="68">
        <v>2016</v>
      </c>
      <c r="C8" s="68">
        <v>44458</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23</v>
      </c>
      <c r="S8" s="70" t="s">
        <v>122</v>
      </c>
      <c r="T8" s="70" t="s">
        <v>123</v>
      </c>
      <c r="U8" s="71">
        <v>883</v>
      </c>
      <c r="V8" s="71">
        <v>30</v>
      </c>
      <c r="W8" s="71" t="s">
        <v>117</v>
      </c>
      <c r="X8" s="70" t="s">
        <v>124</v>
      </c>
      <c r="Y8" s="72">
        <v>90.3</v>
      </c>
      <c r="Z8" s="72">
        <v>166.3</v>
      </c>
      <c r="AA8" s="72">
        <v>100</v>
      </c>
      <c r="AB8" s="72">
        <v>125.2</v>
      </c>
      <c r="AC8" s="72">
        <v>105.9</v>
      </c>
      <c r="AD8" s="72">
        <v>393.6</v>
      </c>
      <c r="AE8" s="72">
        <v>407.1</v>
      </c>
      <c r="AF8" s="72">
        <v>375.5</v>
      </c>
      <c r="AG8" s="72">
        <v>441.2</v>
      </c>
      <c r="AH8" s="72">
        <v>368.2</v>
      </c>
      <c r="AI8" s="69">
        <v>275.39999999999998</v>
      </c>
      <c r="AJ8" s="72">
        <v>96.7</v>
      </c>
      <c r="AK8" s="72">
        <v>83</v>
      </c>
      <c r="AL8" s="72">
        <v>53.2</v>
      </c>
      <c r="AM8" s="72">
        <v>72.900000000000006</v>
      </c>
      <c r="AN8" s="72">
        <v>67.7</v>
      </c>
      <c r="AO8" s="72">
        <v>11.4</v>
      </c>
      <c r="AP8" s="72">
        <v>11</v>
      </c>
      <c r="AQ8" s="72">
        <v>7.8</v>
      </c>
      <c r="AR8" s="72">
        <v>6.7</v>
      </c>
      <c r="AS8" s="72">
        <v>5.9</v>
      </c>
      <c r="AT8" s="69">
        <v>13.3</v>
      </c>
      <c r="AU8" s="73">
        <v>630</v>
      </c>
      <c r="AV8" s="73">
        <v>92</v>
      </c>
      <c r="AW8" s="73">
        <v>107</v>
      </c>
      <c r="AX8" s="73">
        <v>131</v>
      </c>
      <c r="AY8" s="73">
        <v>147</v>
      </c>
      <c r="AZ8" s="73">
        <v>105</v>
      </c>
      <c r="BA8" s="73">
        <v>61</v>
      </c>
      <c r="BB8" s="73">
        <v>40</v>
      </c>
      <c r="BC8" s="73">
        <v>27</v>
      </c>
      <c r="BD8" s="73">
        <v>29</v>
      </c>
      <c r="BE8" s="73">
        <v>140</v>
      </c>
      <c r="BF8" s="72">
        <v>-86.8</v>
      </c>
      <c r="BG8" s="72">
        <v>-20.100000000000001</v>
      </c>
      <c r="BH8" s="72">
        <v>-113.8</v>
      </c>
      <c r="BI8" s="72">
        <v>-90.9</v>
      </c>
      <c r="BJ8" s="72">
        <v>-161.5</v>
      </c>
      <c r="BK8" s="72">
        <v>51.9</v>
      </c>
      <c r="BL8" s="72">
        <v>59.2</v>
      </c>
      <c r="BM8" s="72">
        <v>64.5</v>
      </c>
      <c r="BN8" s="72">
        <v>60</v>
      </c>
      <c r="BO8" s="72">
        <v>52.8</v>
      </c>
      <c r="BP8" s="69">
        <v>45.2</v>
      </c>
      <c r="BQ8" s="73">
        <v>-566</v>
      </c>
      <c r="BR8" s="73">
        <v>-129</v>
      </c>
      <c r="BS8" s="73">
        <v>-700</v>
      </c>
      <c r="BT8" s="74">
        <v>-562</v>
      </c>
      <c r="BU8" s="74">
        <v>-785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18</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66.7</v>
      </c>
      <c r="DL8" s="72">
        <v>63.3</v>
      </c>
      <c r="DM8" s="72">
        <v>60</v>
      </c>
      <c r="DN8" s="72">
        <v>60</v>
      </c>
      <c r="DO8" s="72">
        <v>53.3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2018-02-09T01:44:24Z</dcterms:created>
  <dcterms:modified xsi:type="dcterms:W3CDTF">2018-03-13T09:39:07Z</dcterms:modified>
  <cp:category/>
</cp:coreProperties>
</file>