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P10" i="4"/>
  <c r="I10" i="4"/>
  <c r="AT8" i="4"/>
  <c r="AL8" i="4"/>
  <c r="W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<sst xmlns="http://schemas.openxmlformats.org/spreadsheetml/2006/main" count="240" uniqueCount="126">
  <si>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</si>
  <si>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</si>
  <si>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</si>
  <si>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</si>
  <si>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</si>
  <si>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</si>
  <si>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</si>
  <si>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</si>
  <si>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</si>
  <si>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</si>
  <si>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</si>
  <si>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</si>
  <si>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</si>
  <si>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</si>
  <si>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</si>
  <si>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</si>
  <si>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</si>
  <si>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</si>
  <si>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</si>
  <si>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</si>
  <si>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</si>
  <si>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</si>
  <si>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</si>
  <si>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</si>
  <si>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</si>
  <si>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</si>
  <si>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</si>
  <si>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</si>
  <si>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</si>
  <si>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</si>
  <si>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</si>
  <si>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</si>
  <si>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</si>
  <si>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</si>
  <si>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</si>
  <si>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</si>
  <si>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</si>
  <si>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</si>
  <si>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</si>
  <si>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</si>
  <si>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</si>
  <si>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</si>
  <si>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</si>
  <si>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</si>
  <si>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</si>
  <si>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</si>
  <si>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</si>
  <si>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</si>
  <si>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</si>
  <si>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</si>
  <si>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</si>
  <si>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</si>
  <si>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</si>
  <si>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</si>
  <si>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</si>
  <si>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</si>
  <si>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</si>
  <si>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</si>
  <si>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</si>
  <si>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</si>
  <si>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</si>
  <si>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</si>
  <si>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</si>
  <si>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</si>
  <si>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</si>
  <si>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</si>
  <si>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</si>
  <si>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</si>
  <si>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</si>
  <si>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</si>
  <si>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</si>
  <si>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</si>
  <si>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</si>
  <si>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</si>
  <si>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</si>
  <si>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</si>
  <si>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</si>
  <si>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</si>
  <si>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</si>
  <si>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</si>
  <si>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</si>
  <si>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</si>
  <si>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</si>
  <si>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</si>
  <si>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</si>
  <si>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</si>
  <si>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</si>
  <si>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</si>
  <si>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</si>
  <si>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</si>
  <si>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</si>
  <si>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</si>
  <si>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</si>
  <si>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</si>
  <si>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</si>
  <si>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</si>
  <si>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</si>
  <si>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</si>
  <si>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</si>
  <si>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</si>
  <si>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</si>
  <si>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</si>
  <si>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</si>
  <si>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</si>
  <si>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</si>
  <si>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</si>
  <si>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</si>
  <si>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</si>
  <si>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</si>
  <si>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</si>
  <si>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南三陸町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</si>
  <si>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</si>
  <si>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</si>
  <si>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</si>
  <si>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</si>
  <si>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</si>
  <si>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</si>
  <si>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</si>
  <si>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</si>
  <si>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</si>
  <si>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</si>
  <si>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</si>
  <si>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</si>
  <si>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平成28年度からストックマネジメント計画を策定し、処理場及びマンホールポンプの修繕、更新を計画的に実施しており、今後も計画的に機械等の修繕、更新を図る。
　管渠については、平成27年度に沿岸部の復旧復興事業によるものがあり、今後も順次見込まれるが、その他のものは法定耐用年数に達しておらず、不具合等も生じていないことから、引き続き適切な維持管理に努めている。</t>
    <rPh sb="19" eb="21">
      <t>ケイカク</t>
    </rPh>
    <rPh sb="57" eb="59">
      <t>コンゴ</t>
    </rPh>
    <rPh sb="60" eb="63">
      <t>ケイカクテキ</t>
    </rPh>
    <rPh sb="64" eb="67">
      <t>キカイトウ</t>
    </rPh>
    <rPh sb="68" eb="70">
      <t>シュウゼン</t>
    </rPh>
    <rPh sb="71" eb="73">
      <t>コウシン</t>
    </rPh>
    <rPh sb="74" eb="75">
      <t>ハカ</t>
    </rPh>
    <phoneticPr fontId="4"/>
  </si>
  <si>
    <t>　復興事業及び住宅再建の進捗に合わせ、有収水量や人口は回復傾向にあるものの、当該事業等は実施途上のため、復興完了時点における有収水量等を把握できないため、引き続き経費削減等の経営努力を進めつつ、復興が一段落した段階で、改めて経営状況を把握し、健全で効率の良い経営を図る必要がある。</t>
    <phoneticPr fontId="4"/>
  </si>
  <si>
    <t>①　収益的収支比率は、前年度繰越金の関係で、一般会計からの繰入調整しているため100％に達していない。
④　企業債残高対事業規模比率は、住宅再建等が完了しておらず受益戸数が少ないことから利用料金収入が少ないため、一般会計からの繰入に頼らざるを得ない状況である。
⑤、⑦の各指標についても、復興事業及び住宅再建の進捗（災害公営住宅への入居や防災集団移転の本格化等）による有収水量、人口の回復や経費削減等の経営努力により類似団体平均に近づいていると考える。
⑥については、事業規模が小さく収益が少ないため汚水処理原価が高くなっている。
⑧については、住宅再建者の住所登録移動等が完了していないため水洗化率が低くなっている。今後も、復興事業及び住宅再建の動向を注視し、経営の健全化を図る必要がある。</t>
    <rPh sb="11" eb="14">
      <t>ゼンネンド</t>
    </rPh>
    <rPh sb="14" eb="16">
      <t>クリコシ</t>
    </rPh>
    <rPh sb="16" eb="17">
      <t>キン</t>
    </rPh>
    <rPh sb="18" eb="20">
      <t>カンケイ</t>
    </rPh>
    <rPh sb="22" eb="24">
      <t>イッパン</t>
    </rPh>
    <rPh sb="24" eb="26">
      <t>カイケイ</t>
    </rPh>
    <rPh sb="29" eb="31">
      <t>クリイレ</t>
    </rPh>
    <rPh sb="31" eb="33">
      <t>チョウセイ</t>
    </rPh>
    <rPh sb="68" eb="70">
      <t>ジュウタク</t>
    </rPh>
    <rPh sb="70" eb="73">
      <t>サイケントウ</t>
    </rPh>
    <rPh sb="74" eb="76">
      <t>カンリョウ</t>
    </rPh>
    <rPh sb="81" eb="83">
      <t>ジュエキ</t>
    </rPh>
    <rPh sb="83" eb="85">
      <t>コスウ</t>
    </rPh>
    <rPh sb="86" eb="87">
      <t>スク</t>
    </rPh>
    <rPh sb="93" eb="95">
      <t>リヨウ</t>
    </rPh>
    <rPh sb="95" eb="97">
      <t>リョウキン</t>
    </rPh>
    <rPh sb="97" eb="99">
      <t>シュウニュウ</t>
    </rPh>
    <rPh sb="100" eb="101">
      <t>スク</t>
    </rPh>
    <rPh sb="234" eb="236">
      <t>ジギョウ</t>
    </rPh>
    <rPh sb="236" eb="238">
      <t>キボ</t>
    </rPh>
    <rPh sb="239" eb="240">
      <t>チイ</t>
    </rPh>
    <rPh sb="245" eb="246">
      <t>スク</t>
    </rPh>
    <rPh sb="250" eb="252">
      <t>オスイ</t>
    </rPh>
    <rPh sb="252" eb="254">
      <t>ショリ</t>
    </rPh>
    <rPh sb="254" eb="256">
      <t>ゲンカ</t>
    </rPh>
    <rPh sb="257" eb="258">
      <t>タカ</t>
    </rPh>
    <rPh sb="273" eb="275">
      <t>ジュウタク</t>
    </rPh>
    <rPh sb="287" eb="289">
      <t>カンリョウ</t>
    </rPh>
    <rPh sb="299" eb="300">
      <t>リツ</t>
    </rPh>
    <rPh sb="301" eb="302">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</si>
</sst>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31.25</c:v>
                </c:pt>
                <c:pt idx="4" formatCode="#,##0.00;&quot;△&quot;#,##0.00;&quot;-&quot;">
                  <c:v>11.25</c:v>
                </c:pt>
              </c:numCache>
            </c:numRef>
          </c:val>
        </c:ser>
        <c:dLbls>
          <c:showLegendKey val="0"/>
          <c:showVal val="0"/>
          <c:showCatName val="0"/>
          <c:showSerName val="0"/>
          <c:showPercent val="0"/>
          <c:showBubbleSize val="0"/>
        </c:dLbls>
        <c:gapWidth val="150"/>
        <c:axId val="93219840"/>
        <c:axId val="846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0.09</c:v>
                </c:pt>
              </c:numCache>
            </c:numRef>
          </c:val>
          <c:smooth val="0"/>
        </c:ser>
        <c:dLbls>
          <c:showLegendKey val="0"/>
          <c:showVal val="0"/>
          <c:showCatName val="0"/>
          <c:showSerName val="0"/>
          <c:showPercent val="0"/>
          <c:showBubbleSize val="0"/>
        </c:dLbls>
        <c:marker val="1"/>
        <c:smooth val="0"/>
        <c:axId val="93219840"/>
        <c:axId val="84620032"/>
      </c:lineChart>
      <c:dateAx>
        <c:axId val="93219840"/>
        <c:scaling>
          <c:orientation val="minMax"/>
        </c:scaling>
        <c:delete val="1"/>
        <c:axPos val="b"/>
        <c:numFmt formatCode="ge" sourceLinked="1"/>
        <c:majorTickMark val="none"/>
        <c:minorTickMark val="none"/>
        <c:tickLblPos val="none"/>
        <c:crossAx val="84620032"/>
        <c:crosses val="autoZero"/>
        <c:auto val="1"/>
        <c:lblOffset val="100"/>
        <c:baseTimeUnit val="years"/>
      </c:dateAx>
      <c:valAx>
        <c:axId val="846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41.92</c:v>
                </c:pt>
                <c:pt idx="1">
                  <c:v>30.41</c:v>
                </c:pt>
                <c:pt idx="2">
                  <c:v>30.96</c:v>
                </c:pt>
                <c:pt idx="3">
                  <c:v>36.44</c:v>
                </c:pt>
                <c:pt idx="4">
                  <c:v>46.3</c:v>
                </c:pt>
              </c:numCache>
            </c:numRef>
          </c:val>
        </c:ser>
        <c:dLbls>
          <c:showLegendKey val="0"/>
          <c:showVal val="0"/>
          <c:showCatName val="0"/>
          <c:showSerName val="0"/>
          <c:showPercent val="0"/>
          <c:showBubbleSize val="0"/>
        </c:dLbls>
        <c:gapWidth val="150"/>
        <c:axId val="106735872"/>
        <c:axId val="1068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42.9</c:v>
                </c:pt>
              </c:numCache>
            </c:numRef>
          </c:val>
          <c:smooth val="0"/>
        </c:ser>
        <c:dLbls>
          <c:showLegendKey val="0"/>
          <c:showVal val="0"/>
          <c:showCatName val="0"/>
          <c:showSerName val="0"/>
          <c:showPercent val="0"/>
          <c:showBubbleSize val="0"/>
        </c:dLbls>
        <c:marker val="1"/>
        <c:smooth val="0"/>
        <c:axId val="106735872"/>
        <c:axId val="106893696"/>
      </c:lineChart>
      <c:dateAx>
        <c:axId val="106735872"/>
        <c:scaling>
          <c:orientation val="minMax"/>
        </c:scaling>
        <c:delete val="1"/>
        <c:axPos val="b"/>
        <c:numFmt formatCode="ge" sourceLinked="1"/>
        <c:majorTickMark val="none"/>
        <c:minorTickMark val="none"/>
        <c:tickLblPos val="none"/>
        <c:crossAx val="106893696"/>
        <c:crosses val="autoZero"/>
        <c:auto val="1"/>
        <c:lblOffset val="100"/>
        <c:baseTimeUnit val="years"/>
      </c:dateAx>
      <c:valAx>
        <c:axId val="1068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28.51</c:v>
                </c:pt>
                <c:pt idx="1">
                  <c:v>29.17</c:v>
                </c:pt>
                <c:pt idx="2">
                  <c:v>29.28</c:v>
                </c:pt>
                <c:pt idx="3">
                  <c:v>31.03</c:v>
                </c:pt>
                <c:pt idx="4">
                  <c:v>36.729999999999997</c:v>
                </c:pt>
              </c:numCache>
            </c:numRef>
          </c:val>
        </c:ser>
        <c:dLbls>
          <c:showLegendKey val="0"/>
          <c:showVal val="0"/>
          <c:showCatName val="0"/>
          <c:showSerName val="0"/>
          <c:showPercent val="0"/>
          <c:showBubbleSize val="0"/>
        </c:dLbls>
        <c:gapWidth val="150"/>
        <c:axId val="106928000"/>
        <c:axId val="1069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83.5</c:v>
                </c:pt>
              </c:numCache>
            </c:numRef>
          </c:val>
          <c:smooth val="0"/>
        </c:ser>
        <c:dLbls>
          <c:showLegendKey val="0"/>
          <c:showVal val="0"/>
          <c:showCatName val="0"/>
          <c:showSerName val="0"/>
          <c:showPercent val="0"/>
          <c:showBubbleSize val="0"/>
        </c:dLbls>
        <c:marker val="1"/>
        <c:smooth val="0"/>
        <c:axId val="106928000"/>
        <c:axId val="106938368"/>
      </c:lineChart>
      <c:dateAx>
        <c:axId val="106928000"/>
        <c:scaling>
          <c:orientation val="minMax"/>
        </c:scaling>
        <c:delete val="1"/>
        <c:axPos val="b"/>
        <c:numFmt formatCode="ge" sourceLinked="1"/>
        <c:majorTickMark val="none"/>
        <c:minorTickMark val="none"/>
        <c:tickLblPos val="none"/>
        <c:crossAx val="106938368"/>
        <c:crosses val="autoZero"/>
        <c:auto val="1"/>
        <c:lblOffset val="100"/>
        <c:baseTimeUnit val="years"/>
      </c:dateAx>
      <c:valAx>
        <c:axId val="1069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61.02</c:v>
                </c:pt>
                <c:pt idx="1">
                  <c:v>89.98</c:v>
                </c:pt>
                <c:pt idx="2">
                  <c:v>121.35</c:v>
                </c:pt>
                <c:pt idx="3">
                  <c:v>101.17</c:v>
                </c:pt>
                <c:pt idx="4">
                  <c:v>78.75</c:v>
                </c:pt>
              </c:numCache>
            </c:numRef>
          </c:val>
        </c:ser>
        <c:dLbls>
          <c:showLegendKey val="0"/>
          <c:showVal val="0"/>
          <c:showCatName val="0"/>
          <c:showSerName val="0"/>
          <c:showPercent val="0"/>
          <c:showBubbleSize val="0"/>
        </c:dLbls>
        <c:gapWidth val="150"/>
        <c:axId val="84649856"/>
        <c:axId val="846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649856"/>
        <c:axId val="84652032"/>
      </c:lineChart>
      <c:dateAx>
        <c:axId val="84649856"/>
        <c:scaling>
          <c:orientation val="minMax"/>
        </c:scaling>
        <c:delete val="1"/>
        <c:axPos val="b"/>
        <c:numFmt formatCode="ge" sourceLinked="1"/>
        <c:majorTickMark val="none"/>
        <c:minorTickMark val="none"/>
        <c:tickLblPos val="none"/>
        <c:crossAx val="84652032"/>
        <c:crosses val="autoZero"/>
        <c:auto val="1"/>
        <c:lblOffset val="100"/>
        <c:baseTimeUnit val="years"/>
      </c:dateAx>
      <c:valAx>
        <c:axId val="846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669952"/>
        <c:axId val="846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669952"/>
        <c:axId val="84671872"/>
      </c:lineChart>
      <c:dateAx>
        <c:axId val="84669952"/>
        <c:scaling>
          <c:orientation val="minMax"/>
        </c:scaling>
        <c:delete val="1"/>
        <c:axPos val="b"/>
        <c:numFmt formatCode="ge" sourceLinked="1"/>
        <c:majorTickMark val="none"/>
        <c:minorTickMark val="none"/>
        <c:tickLblPos val="none"/>
        <c:crossAx val="84671872"/>
        <c:crosses val="autoZero"/>
        <c:auto val="1"/>
        <c:lblOffset val="100"/>
        <c:baseTimeUnit val="years"/>
      </c:dateAx>
      <c:valAx>
        <c:axId val="846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812928"/>
        <c:axId val="848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12928"/>
        <c:axId val="84814848"/>
      </c:lineChart>
      <c:dateAx>
        <c:axId val="84812928"/>
        <c:scaling>
          <c:orientation val="minMax"/>
        </c:scaling>
        <c:delete val="1"/>
        <c:axPos val="b"/>
        <c:numFmt formatCode="ge" sourceLinked="1"/>
        <c:majorTickMark val="none"/>
        <c:minorTickMark val="none"/>
        <c:tickLblPos val="none"/>
        <c:crossAx val="84814848"/>
        <c:crosses val="autoZero"/>
        <c:auto val="1"/>
        <c:lblOffset val="100"/>
        <c:baseTimeUnit val="years"/>
      </c:dateAx>
      <c:valAx>
        <c:axId val="848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833024"/>
        <c:axId val="848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33024"/>
        <c:axId val="84834944"/>
      </c:lineChart>
      <c:dateAx>
        <c:axId val="84833024"/>
        <c:scaling>
          <c:orientation val="minMax"/>
        </c:scaling>
        <c:delete val="1"/>
        <c:axPos val="b"/>
        <c:numFmt formatCode="ge" sourceLinked="1"/>
        <c:majorTickMark val="none"/>
        <c:minorTickMark val="none"/>
        <c:tickLblPos val="none"/>
        <c:crossAx val="84834944"/>
        <c:crosses val="autoZero"/>
        <c:auto val="1"/>
        <c:lblOffset val="100"/>
        <c:baseTimeUnit val="years"/>
      </c:dateAx>
      <c:valAx>
        <c:axId val="848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42112"/>
        <c:axId val="932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42112"/>
        <c:axId val="93244032"/>
      </c:lineChart>
      <c:dateAx>
        <c:axId val="93242112"/>
        <c:scaling>
          <c:orientation val="minMax"/>
        </c:scaling>
        <c:delete val="1"/>
        <c:axPos val="b"/>
        <c:numFmt formatCode="ge" sourceLinked="1"/>
        <c:majorTickMark val="none"/>
        <c:minorTickMark val="none"/>
        <c:tickLblPos val="none"/>
        <c:crossAx val="93244032"/>
        <c:crosses val="autoZero"/>
        <c:auto val="1"/>
        <c:lblOffset val="100"/>
        <c:baseTimeUnit val="years"/>
      </c:dateAx>
      <c:valAx>
        <c:axId val="932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388800"/>
        <c:axId val="933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1298.9100000000001</c:v>
                </c:pt>
              </c:numCache>
            </c:numRef>
          </c:val>
          <c:smooth val="0"/>
        </c:ser>
        <c:dLbls>
          <c:showLegendKey val="0"/>
          <c:showVal val="0"/>
          <c:showCatName val="0"/>
          <c:showSerName val="0"/>
          <c:showPercent val="0"/>
          <c:showBubbleSize val="0"/>
        </c:dLbls>
        <c:marker val="1"/>
        <c:smooth val="0"/>
        <c:axId val="93388800"/>
        <c:axId val="93390720"/>
      </c:lineChart>
      <c:dateAx>
        <c:axId val="93388800"/>
        <c:scaling>
          <c:orientation val="minMax"/>
        </c:scaling>
        <c:delete val="1"/>
        <c:axPos val="b"/>
        <c:numFmt formatCode="ge" sourceLinked="1"/>
        <c:majorTickMark val="none"/>
        <c:minorTickMark val="none"/>
        <c:tickLblPos val="none"/>
        <c:crossAx val="93390720"/>
        <c:crosses val="autoZero"/>
        <c:auto val="1"/>
        <c:lblOffset val="100"/>
        <c:baseTimeUnit val="years"/>
      </c:dateAx>
      <c:valAx>
        <c:axId val="933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18.95</c:v>
                </c:pt>
                <c:pt idx="1">
                  <c:v>13.52</c:v>
                </c:pt>
                <c:pt idx="2">
                  <c:v>10.64</c:v>
                </c:pt>
                <c:pt idx="3">
                  <c:v>29.41</c:v>
                </c:pt>
                <c:pt idx="4">
                  <c:v>34.36</c:v>
                </c:pt>
              </c:numCache>
            </c:numRef>
          </c:val>
        </c:ser>
        <c:dLbls>
          <c:showLegendKey val="0"/>
          <c:showVal val="0"/>
          <c:showCatName val="0"/>
          <c:showSerName val="0"/>
          <c:showPercent val="0"/>
          <c:showBubbleSize val="0"/>
        </c:dLbls>
        <c:gapWidth val="150"/>
        <c:axId val="106511360"/>
        <c:axId val="1065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69.87</c:v>
                </c:pt>
              </c:numCache>
            </c:numRef>
          </c:val>
          <c:smooth val="0"/>
        </c:ser>
        <c:dLbls>
          <c:showLegendKey val="0"/>
          <c:showVal val="0"/>
          <c:showCatName val="0"/>
          <c:showSerName val="0"/>
          <c:showPercent val="0"/>
          <c:showBubbleSize val="0"/>
        </c:dLbls>
        <c:marker val="1"/>
        <c:smooth val="0"/>
        <c:axId val="106511360"/>
        <c:axId val="106521728"/>
      </c:lineChart>
      <c:dateAx>
        <c:axId val="106511360"/>
        <c:scaling>
          <c:orientation val="minMax"/>
        </c:scaling>
        <c:delete val="1"/>
        <c:axPos val="b"/>
        <c:numFmt formatCode="ge" sourceLinked="1"/>
        <c:majorTickMark val="none"/>
        <c:minorTickMark val="none"/>
        <c:tickLblPos val="none"/>
        <c:crossAx val="106521728"/>
        <c:crosses val="autoZero"/>
        <c:auto val="1"/>
        <c:lblOffset val="100"/>
        <c:baseTimeUnit val="years"/>
      </c:dateAx>
      <c:valAx>
        <c:axId val="1065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1247.53</c:v>
                </c:pt>
                <c:pt idx="1">
                  <c:v>1729.95</c:v>
                </c:pt>
                <c:pt idx="2">
                  <c:v>2200.33</c:v>
                </c:pt>
                <c:pt idx="3">
                  <c:v>843.31</c:v>
                </c:pt>
                <c:pt idx="4">
                  <c:v>698.68</c:v>
                </c:pt>
              </c:numCache>
            </c:numRef>
          </c:val>
        </c:ser>
        <c:dLbls>
          <c:showLegendKey val="0"/>
          <c:showVal val="0"/>
          <c:showCatName val="0"/>
          <c:showSerName val="0"/>
          <c:showPercent val="0"/>
          <c:showBubbleSize val="0"/>
        </c:dLbls>
        <c:gapWidth val="150"/>
        <c:axId val="106699392"/>
        <c:axId val="1067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234.96</c:v>
                </c:pt>
              </c:numCache>
            </c:numRef>
          </c:val>
          <c:smooth val="0"/>
        </c:ser>
        <c:dLbls>
          <c:showLegendKey val="0"/>
          <c:showVal val="0"/>
          <c:showCatName val="0"/>
          <c:showSerName val="0"/>
          <c:showPercent val="0"/>
          <c:showBubbleSize val="0"/>
        </c:dLbls>
        <c:marker val="1"/>
        <c:smooth val="0"/>
        <c:axId val="106699392"/>
        <c:axId val="106722048"/>
      </c:lineChart>
      <c:dateAx>
        <c:axId val="106699392"/>
        <c:scaling>
          <c:orientation val="minMax"/>
        </c:scaling>
        <c:delete val="1"/>
        <c:axPos val="b"/>
        <c:numFmt formatCode="ge" sourceLinked="1"/>
        <c:majorTickMark val="none"/>
        <c:minorTickMark val="none"/>
        <c:tickLblPos val="none"/>
        <c:crossAx val="106722048"/>
        <c:crosses val="autoZero"/>
        <c:auto val="1"/>
        <c:lblOffset val="100"/>
        <c:baseTimeUnit val="years"/>
      </c:dateAx>
      <c:valAx>
        <c:axId val="1067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宮城県　南三陸町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122</v>
      </c>
      <c r="AE8" s="73"/>
      <c r="AF8" s="73"/>
      <c r="AG8" s="73"/>
      <c r="AH8" s="73"/>
      <c r="AI8" s="73"/>
      <c r="AJ8" s="73"/>
      <c r="AK8" s="4"/>
      <c r="AL8" s="67">
        <f>データ!S6</f>
        <v>13529</v>
      </c>
      <c r="AM8" s="67"/>
      <c r="AN8" s="67"/>
      <c r="AO8" s="67"/>
      <c r="AP8" s="67"/>
      <c r="AQ8" s="67"/>
      <c r="AR8" s="67"/>
      <c r="AS8" s="67"/>
      <c r="AT8" s="66">
        <f>データ!T6</f>
        <v>163.4</v>
      </c>
      <c r="AU8" s="66"/>
      <c r="AV8" s="66"/>
      <c r="AW8" s="66"/>
      <c r="AX8" s="66"/>
      <c r="AY8" s="66"/>
      <c r="AZ8" s="66"/>
      <c r="BA8" s="66"/>
      <c r="BB8" s="66">
        <f>データ!U6</f>
        <v>82.8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8.76</v>
      </c>
      <c r="Q10" s="66"/>
      <c r="R10" s="66"/>
      <c r="S10" s="66"/>
      <c r="T10" s="66"/>
      <c r="U10" s="66"/>
      <c r="V10" s="66"/>
      <c r="W10" s="66">
        <f>データ!Q6</f>
        <v>78.86</v>
      </c>
      <c r="X10" s="66"/>
      <c r="Y10" s="66"/>
      <c r="Z10" s="66"/>
      <c r="AA10" s="66"/>
      <c r="AB10" s="66"/>
      <c r="AC10" s="66"/>
      <c r="AD10" s="67">
        <f>データ!R6</f>
        <v>4104</v>
      </c>
      <c r="AE10" s="67"/>
      <c r="AF10" s="67"/>
      <c r="AG10" s="67"/>
      <c r="AH10" s="67"/>
      <c r="AI10" s="67"/>
      <c r="AJ10" s="67"/>
      <c r="AK10" s="2"/>
      <c r="AL10" s="67">
        <f>データ!V6</f>
        <v>1176</v>
      </c>
      <c r="AM10" s="67"/>
      <c r="AN10" s="67"/>
      <c r="AO10" s="67"/>
      <c r="AP10" s="67"/>
      <c r="AQ10" s="67"/>
      <c r="AR10" s="67"/>
      <c r="AS10" s="67"/>
      <c r="AT10" s="66">
        <f>データ!W6</f>
        <v>0.57999999999999996</v>
      </c>
      <c r="AU10" s="66"/>
      <c r="AV10" s="66"/>
      <c r="AW10" s="66"/>
      <c r="AX10" s="66"/>
      <c r="AY10" s="66"/>
      <c r="AZ10" s="66"/>
      <c r="BA10" s="66"/>
      <c r="BB10" s="66">
        <f>データ!X6</f>
        <v>2027.59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46060</v>
      </c>
      <c r="D6" s="33">
        <f t="shared" si="3"/>
        <v>47</v>
      </c>
      <c r="E6" s="33">
        <f t="shared" si="3"/>
        <v>17</v>
      </c>
      <c r="F6" s="33">
        <f t="shared" si="3"/>
        <v>4</v>
      </c>
      <c r="G6" s="33">
        <f t="shared" si="3"/>
        <v>0</v>
      </c>
      <c r="H6" s="33" t="str">
        <f t="shared" si="3"/>
        <v>宮城県　南三陸町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8.76</v>
      </c>
      <c r="Q6" s="34">
        <f t="shared" si="3"/>
        <v>78.86</v>
      </c>
      <c r="R6" s="34">
        <f t="shared" si="3"/>
        <v>4104</v>
      </c>
      <c r="S6" s="34">
        <f t="shared" si="3"/>
        <v>13529</v>
      </c>
      <c r="T6" s="34">
        <f t="shared" si="3"/>
        <v>163.4</v>
      </c>
      <c r="U6" s="34">
        <f t="shared" si="3"/>
        <v>82.8</v>
      </c>
      <c r="V6" s="34">
        <f t="shared" si="3"/>
        <v>1176</v>
      </c>
      <c r="W6" s="34">
        <f t="shared" si="3"/>
        <v>0.57999999999999996</v>
      </c>
      <c r="X6" s="34">
        <f t="shared" si="3"/>
        <v>2027.59</v>
      </c>
      <c r="Y6" s="35">
        <f>IF(Y7="",NA(),Y7)</f>
        <v>61.02</v>
      </c>
      <c r="Z6" s="35">
        <f t="shared" ref="Z6:AH6" si="4">IF(Z7="",NA(),Z7)</f>
        <v>89.98</v>
      </c>
      <c r="AA6" s="35">
        <f t="shared" si="4"/>
        <v>121.35</v>
      </c>
      <c r="AB6" s="35">
        <f t="shared" si="4"/>
        <v>101.17</v>
      </c>
      <c r="AC6" s="35">
        <f t="shared" si="4"/>
        <v>78.75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1673.47</v>
      </c>
      <c r="BO6" s="35">
        <f t="shared" si="7"/>
        <v>1298.9100000000001</v>
      </c>
      <c r="BP6" s="34" t="str">
        <f>IF(BP7="","",IF(BP7="-","【-】","【"&amp;SUBSTITUTE(TEXT(BP7,"#,##0.00"),"-","△")&amp;"】"))</f>
        <v>【1,348.09】</v>
      </c>
      <c r="BQ6" s="35">
        <f>IF(BQ7="",NA(),BQ7)</f>
        <v>18.95</v>
      </c>
      <c r="BR6" s="35">
        <f t="shared" ref="BR6:BZ6" si="8">IF(BR7="",NA(),BR7)</f>
        <v>13.52</v>
      </c>
      <c r="BS6" s="35">
        <f t="shared" si="8"/>
        <v>10.64</v>
      </c>
      <c r="BT6" s="35">
        <f t="shared" si="8"/>
        <v>29.41</v>
      </c>
      <c r="BU6" s="35">
        <f t="shared" si="8"/>
        <v>34.36</v>
      </c>
      <c r="BV6" s="35">
        <f t="shared" si="8"/>
        <v>51.73</v>
      </c>
      <c r="BW6" s="35">
        <f t="shared" si="8"/>
        <v>53.01</v>
      </c>
      <c r="BX6" s="35">
        <f t="shared" si="8"/>
        <v>50.54</v>
      </c>
      <c r="BY6" s="35">
        <f t="shared" si="8"/>
        <v>49.22</v>
      </c>
      <c r="BZ6" s="35">
        <f t="shared" si="8"/>
        <v>69.87</v>
      </c>
      <c r="CA6" s="34" t="str">
        <f>IF(CA7="","",IF(CA7="-","【-】","【"&amp;SUBSTITUTE(TEXT(CA7,"#,##0.00"),"-","△")&amp;"】"))</f>
        <v>【69.80】</v>
      </c>
      <c r="CB6" s="35">
        <f>IF(CB7="",NA(),CB7)</f>
        <v>1247.53</v>
      </c>
      <c r="CC6" s="35">
        <f t="shared" ref="CC6:CK6" si="9">IF(CC7="",NA(),CC7)</f>
        <v>1729.95</v>
      </c>
      <c r="CD6" s="35">
        <f t="shared" si="9"/>
        <v>2200.33</v>
      </c>
      <c r="CE6" s="35">
        <f t="shared" si="9"/>
        <v>843.31</v>
      </c>
      <c r="CF6" s="35">
        <f t="shared" si="9"/>
        <v>698.68</v>
      </c>
      <c r="CG6" s="35">
        <f t="shared" si="9"/>
        <v>310.47000000000003</v>
      </c>
      <c r="CH6" s="35">
        <f t="shared" si="9"/>
        <v>299.39</v>
      </c>
      <c r="CI6" s="35">
        <f t="shared" si="9"/>
        <v>320.36</v>
      </c>
      <c r="CJ6" s="35">
        <f t="shared" si="9"/>
        <v>332.02</v>
      </c>
      <c r="CK6" s="35">
        <f t="shared" si="9"/>
        <v>234.96</v>
      </c>
      <c r="CL6" s="34" t="str">
        <f>IF(CL7="","",IF(CL7="-","【-】","【"&amp;SUBSTITUTE(TEXT(CL7,"#,##0.00"),"-","△")&amp;"】"))</f>
        <v>【232.54】</v>
      </c>
      <c r="CM6" s="35">
        <f>IF(CM7="",NA(),CM7)</f>
        <v>41.92</v>
      </c>
      <c r="CN6" s="35">
        <f t="shared" ref="CN6:CV6" si="10">IF(CN7="",NA(),CN7)</f>
        <v>30.41</v>
      </c>
      <c r="CO6" s="35">
        <f t="shared" si="10"/>
        <v>30.96</v>
      </c>
      <c r="CP6" s="35">
        <f t="shared" si="10"/>
        <v>36.44</v>
      </c>
      <c r="CQ6" s="35">
        <f t="shared" si="10"/>
        <v>46.3</v>
      </c>
      <c r="CR6" s="35">
        <f t="shared" si="10"/>
        <v>36.67</v>
      </c>
      <c r="CS6" s="35">
        <f t="shared" si="10"/>
        <v>36.200000000000003</v>
      </c>
      <c r="CT6" s="35">
        <f t="shared" si="10"/>
        <v>34.74</v>
      </c>
      <c r="CU6" s="35">
        <f t="shared" si="10"/>
        <v>36.65</v>
      </c>
      <c r="CV6" s="35">
        <f t="shared" si="10"/>
        <v>42.9</v>
      </c>
      <c r="CW6" s="34" t="str">
        <f>IF(CW7="","",IF(CW7="-","【-】","【"&amp;SUBSTITUTE(TEXT(CW7,"#,##0.00"),"-","△")&amp;"】"))</f>
        <v>【42.17】</v>
      </c>
      <c r="CX6" s="35">
        <f>IF(CX7="",NA(),CX7)</f>
        <v>28.51</v>
      </c>
      <c r="CY6" s="35">
        <f t="shared" ref="CY6:DG6" si="11">IF(CY7="",NA(),CY7)</f>
        <v>29.17</v>
      </c>
      <c r="CZ6" s="35">
        <f t="shared" si="11"/>
        <v>29.28</v>
      </c>
      <c r="DA6" s="35">
        <f t="shared" si="11"/>
        <v>31.03</v>
      </c>
      <c r="DB6" s="35">
        <f t="shared" si="11"/>
        <v>36.729999999999997</v>
      </c>
      <c r="DC6" s="35">
        <f t="shared" si="11"/>
        <v>71.239999999999995</v>
      </c>
      <c r="DD6" s="35">
        <f t="shared" si="11"/>
        <v>71.069999999999993</v>
      </c>
      <c r="DE6" s="35">
        <f t="shared" si="11"/>
        <v>70.14</v>
      </c>
      <c r="DF6" s="35">
        <f t="shared" si="11"/>
        <v>68.83</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31.25</v>
      </c>
      <c r="EI6" s="35">
        <f t="shared" si="14"/>
        <v>11.25</v>
      </c>
      <c r="EJ6" s="35">
        <f t="shared" si="14"/>
        <v>0.05</v>
      </c>
      <c r="EK6" s="35">
        <f t="shared" si="14"/>
        <v>7.0000000000000007E-2</v>
      </c>
      <c r="EL6" s="35">
        <f t="shared" si="14"/>
        <v>0.08</v>
      </c>
      <c r="EM6" s="35">
        <f t="shared" si="14"/>
        <v>0.26</v>
      </c>
      <c r="EN6" s="35">
        <f t="shared" si="14"/>
        <v>0.09</v>
      </c>
      <c r="EO6" s="34" t="str">
        <f>IF(EO7="","",IF(EO7="-","【-】","【"&amp;SUBSTITUTE(TEXT(EO7,"#,##0.00"),"-","△")&amp;"】"))</f>
        <v>【0.09】</v>
      </c>
    </row>
    <row r="7" spans="1:145" s="36" customFormat="1" x14ac:dyDescent="0.15">
      <c r="A7" s="28"/>
      <c r="B7" s="37">
        <v>2016</v>
      </c>
      <c r="C7" s="37">
        <v>46060</v>
      </c>
      <c r="D7" s="37">
        <v>47</v>
      </c>
      <c r="E7" s="37">
        <v>17</v>
      </c>
      <c r="F7" s="37">
        <v>4</v>
      </c>
      <c r="G7" s="37">
        <v>0</v>
      </c>
      <c r="H7" s="37" t="s">
        <v>110</v>
      </c>
      <c r="I7" s="37" t="s">
        <v>111</v>
      </c>
      <c r="J7" s="37" t="s">
        <v>112</v>
      </c>
      <c r="K7" s="37" t="s">
        <v>113</v>
      </c>
      <c r="L7" s="37" t="s">
        <v>114</v>
      </c>
      <c r="M7" s="37"/>
      <c r="N7" s="38" t="s">
        <v>115</v>
      </c>
      <c r="O7" s="38" t="s">
        <v>116</v>
      </c>
      <c r="P7" s="38">
        <v>8.76</v>
      </c>
      <c r="Q7" s="38">
        <v>78.86</v>
      </c>
      <c r="R7" s="38">
        <v>4104</v>
      </c>
      <c r="S7" s="38">
        <v>13529</v>
      </c>
      <c r="T7" s="38">
        <v>163.4</v>
      </c>
      <c r="U7" s="38">
        <v>82.8</v>
      </c>
      <c r="V7" s="38">
        <v>1176</v>
      </c>
      <c r="W7" s="38">
        <v>0.57999999999999996</v>
      </c>
      <c r="X7" s="38">
        <v>2027.59</v>
      </c>
      <c r="Y7" s="38">
        <v>61.02</v>
      </c>
      <c r="Z7" s="38">
        <v>89.98</v>
      </c>
      <c r="AA7" s="38">
        <v>121.35</v>
      </c>
      <c r="AB7" s="38">
        <v>101.17</v>
      </c>
      <c r="AC7" s="38">
        <v>78.75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1673.47</v>
      </c>
      <c r="BO7" s="38">
        <v>1298.9100000000001</v>
      </c>
      <c r="BP7" s="38">
        <v>1348.09</v>
      </c>
      <c r="BQ7" s="38">
        <v>18.95</v>
      </c>
      <c r="BR7" s="38">
        <v>13.52</v>
      </c>
      <c r="BS7" s="38">
        <v>10.64</v>
      </c>
      <c r="BT7" s="38">
        <v>29.41</v>
      </c>
      <c r="BU7" s="38">
        <v>34.36</v>
      </c>
      <c r="BV7" s="38">
        <v>51.73</v>
      </c>
      <c r="BW7" s="38">
        <v>53.01</v>
      </c>
      <c r="BX7" s="38">
        <v>50.54</v>
      </c>
      <c r="BY7" s="38">
        <v>49.22</v>
      </c>
      <c r="BZ7" s="38">
        <v>69.87</v>
      </c>
      <c r="CA7" s="38">
        <v>69.8</v>
      </c>
      <c r="CB7" s="38">
        <v>1247.53</v>
      </c>
      <c r="CC7" s="38">
        <v>1729.95</v>
      </c>
      <c r="CD7" s="38">
        <v>2200.33</v>
      </c>
      <c r="CE7" s="38">
        <v>843.31</v>
      </c>
      <c r="CF7" s="38">
        <v>698.68</v>
      </c>
      <c r="CG7" s="38">
        <v>310.47000000000003</v>
      </c>
      <c r="CH7" s="38">
        <v>299.39</v>
      </c>
      <c r="CI7" s="38">
        <v>320.36</v>
      </c>
      <c r="CJ7" s="38">
        <v>332.02</v>
      </c>
      <c r="CK7" s="38">
        <v>234.96</v>
      </c>
      <c r="CL7" s="38">
        <v>232.54</v>
      </c>
      <c r="CM7" s="38">
        <v>41.92</v>
      </c>
      <c r="CN7" s="38">
        <v>30.41</v>
      </c>
      <c r="CO7" s="38">
        <v>30.96</v>
      </c>
      <c r="CP7" s="38">
        <v>36.44</v>
      </c>
      <c r="CQ7" s="38">
        <v>46.3</v>
      </c>
      <c r="CR7" s="38">
        <v>36.67</v>
      </c>
      <c r="CS7" s="38">
        <v>36.200000000000003</v>
      </c>
      <c r="CT7" s="38">
        <v>34.74</v>
      </c>
      <c r="CU7" s="38">
        <v>36.65</v>
      </c>
      <c r="CV7" s="38">
        <v>42.9</v>
      </c>
      <c r="CW7" s="38">
        <v>42.17</v>
      </c>
      <c r="CX7" s="38">
        <v>28.51</v>
      </c>
      <c r="CY7" s="38">
        <v>29.17</v>
      </c>
      <c r="CZ7" s="38">
        <v>29.28</v>
      </c>
      <c r="DA7" s="38">
        <v>31.03</v>
      </c>
      <c r="DB7" s="38">
        <v>36.729999999999997</v>
      </c>
      <c r="DC7" s="38">
        <v>71.239999999999995</v>
      </c>
      <c r="DD7" s="38">
        <v>71.069999999999993</v>
      </c>
      <c r="DE7" s="38">
        <v>70.14</v>
      </c>
      <c r="DF7" s="38">
        <v>68.83</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31.25</v>
      </c>
      <c r="EI7" s="38">
        <v>11.25</v>
      </c>
      <c r="EJ7" s="38">
        <v>0.05</v>
      </c>
      <c r="EK7" s="38">
        <v>7.0000000000000007E-2</v>
      </c>
      <c r="EL7" s="38">
        <v>0.08</v>
      </c>
      <c r="EM7" s="38">
        <v>0.26</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2018-02-22T12:31:30Z</cp:lastPrinted>
  <dcterms:created xsi:type="dcterms:W3CDTF">2017-12-25T02:16:39Z</dcterms:created>
  <dcterms:modified xsi:type="dcterms:W3CDTF">2018-02-26T00:28:23Z</dcterms:modified>
</cp:coreProperties>
</file>