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1110水道事業所\総務係\事務次長\宮城県\（再確認）公営企業に係る「経営比較分析表」の分析等について\07 角田市★\提出\"/>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<sst xmlns="http://schemas.openxmlformats.org/spreadsheetml/2006/main" count="232" uniqueCount="120">
  <si>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</si>
  <si>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</si>
  <si>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</si>
  <si>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</si>
  <si>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</si>
  <si>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</si>
  <si>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</si>
  <si>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</si>
  <si>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</si>
  <si>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</si>
  <si>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</si>
  <si>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</si>
  <si>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</si>
  <si>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</si>
  <si>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</si>
  <si>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</si>
  <si>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</si>
  <si>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</si>
  <si>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</si>
  <si>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</si>
  <si>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</si>
  <si>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</si>
  <si>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</si>
  <si>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</si>
  <si>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</si>
  <si>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</si>
  <si>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</si>
  <si>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</si>
  <si>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</si>
  <si>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</si>
  <si>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</si>
  <si>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</si>
  <si>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</si>
  <si>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</si>
  <si>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</si>
  <si>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</si>
  <si>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</si>
  <si>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</si>
  <si>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</si>
  <si>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</si>
  <si>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</si>
  <si>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</si>
  <si>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</si>
  <si>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</si>
  <si>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</si>
  <si>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</si>
  <si>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</si>
  <si>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</si>
  <si>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</si>
  <si>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</si>
  <si>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</si>
  <si>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</si>
  <si>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</si>
  <si>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</si>
  <si>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</si>
  <si>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</si>
  <si>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</si>
  <si>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</si>
  <si>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</si>
  <si>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</si>
  <si>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</si>
  <si>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</si>
  <si>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</si>
  <si>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</si>
  <si>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</si>
  <si>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</si>
  <si>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</si>
  <si>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</si>
  <si>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</si>
  <si>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</si>
  <si>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</si>
  <si>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</si>
  <si>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</si>
  <si>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</si>
  <si>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</si>
  <si>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</si>
  <si>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</si>
  <si>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</si>
  <si>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</si>
  <si>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</si>
  <si>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</si>
  <si>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</si>
  <si>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</si>
  <si>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</si>
  <si>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</si>
  <si>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</si>
  <si>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</si>
  <si>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</si>
  <si>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</si>
  <si>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</si>
  <si>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</si>
  <si>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</si>
  <si>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</si>
  <si>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</si>
  <si>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</si>
  <si>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</si>
  <si>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</si>
  <si>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</si>
  <si>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</si>
  <si>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</si>
  <si>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</si>
  <si>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</si>
  <si>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</si>
  <si>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</si>
  <si>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</si>
  <si>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角田市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</si>
  <si>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</si>
  <si>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</si>
  <si>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</si>
  <si>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</si>
  <si>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</si>
  <si>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</si>
  <si>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</si>
  <si>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</si>
  <si>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</si>
  <si>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</si>
  <si>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</si>
  <si>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t>①有形固定資産減価償却率について、当該値は上昇傾向にあったが、平成28年度から本格的に老朽配水管更新事業</t>
    </r>
    <r>
      <rPr>
        <sz val="11"/>
        <rFont val="ＭＳ ゴシック"/>
        <family val="3"/>
        <charset val="128"/>
      </rPr>
      <t>（管路更新）に取り組み、成果として平均値近くまで下がった。今後も更新事業を計画的に推進する。
②法定耐用年数を経過した配水管が増加していることから、管路経年化率が高い。管路の更新投資計画に基づき、平成28年度から本格的に老朽配水管更新事業に取り組んでいる。
③管路更新率については、管路経年劣化率が高くなっていることを踏まえ、平成28年度から本格的に老朽配水管更新事業を推進したことにより成果が表れた。今後も更新事業を継続することで向上を図る。</t>
    </r>
    <r>
      <rPr>
        <sz val="11"/>
        <color theme="1"/>
        <rFont val="ＭＳ ゴシック"/>
        <family val="3"/>
        <charset val="128"/>
      </rPr>
      <t xml:space="preserve">
</t>
    </r>
    <rPh sb="53" eb="55">
      <t>カンロ</t>
    </rPh>
    <rPh sb="55" eb="57">
      <t>コウシン</t>
    </rPh>
    <rPh sb="64" eb="66">
      <t>セイカ</t>
    </rPh>
    <rPh sb="69" eb="72">
      <t>ヘイキンチ</t>
    </rPh>
    <rPh sb="72" eb="73">
      <t>チカ</t>
    </rPh>
    <rPh sb="76" eb="77">
      <t>サ</t>
    </rPh>
    <rPh sb="81" eb="83">
      <t>コンゴ</t>
    </rPh>
    <rPh sb="84" eb="86">
      <t>コウシン</t>
    </rPh>
    <rPh sb="86" eb="88">
      <t>ジギョウ</t>
    </rPh>
    <rPh sb="133" eb="134">
      <t>タカ</t>
    </rPh>
    <rPh sb="136" eb="138">
      <t>カンロ</t>
    </rPh>
    <rPh sb="141" eb="143">
      <t>トウシ</t>
    </rPh>
    <rPh sb="143" eb="145">
      <t>ケイカク</t>
    </rPh>
    <rPh sb="146" eb="147">
      <t>モト</t>
    </rPh>
    <rPh sb="172" eb="173">
      <t>ト</t>
    </rPh>
    <rPh sb="174" eb="175">
      <t>ク</t>
    </rPh>
    <rPh sb="193" eb="195">
      <t>カンロ</t>
    </rPh>
    <rPh sb="195" eb="197">
      <t>ケイネン</t>
    </rPh>
    <rPh sb="197" eb="199">
      <t>レッカ</t>
    </rPh>
    <rPh sb="199" eb="200">
      <t>リツ</t>
    </rPh>
    <rPh sb="201" eb="202">
      <t>タカ</t>
    </rPh>
    <rPh sb="211" eb="212">
      <t>フ</t>
    </rPh>
    <rPh sb="215" eb="217">
      <t>ヘイセイ</t>
    </rPh>
    <rPh sb="223" eb="226">
      <t>ホンカクテキ</t>
    </rPh>
    <rPh sb="246" eb="248">
      <t>セイカ</t>
    </rPh>
    <rPh sb="249" eb="250">
      <t>アラワ</t>
    </rPh>
    <rPh sb="253" eb="255">
      <t>コンゴ</t>
    </rPh>
    <rPh sb="256" eb="258">
      <t>コウシン</t>
    </rPh>
    <rPh sb="258" eb="260">
      <t>ジギョウ</t>
    </rPh>
    <rPh sb="261" eb="263">
      <t>ケイゾク</t>
    </rPh>
    <phoneticPr fontId="4"/>
  </si>
  <si>
    <r>
      <t>単年度収支はわずかながら</t>
    </r>
    <r>
      <rPr>
        <sz val="11"/>
        <rFont val="ＭＳ ゴシック"/>
        <family val="3"/>
        <charset val="128"/>
      </rPr>
      <t>赤字となっている。平成28年度から本格的に老朽配水管更新事業に取り組んでいるが、給水人口減少に伴い水道料金収入が減少していることから、経費を</t>
    </r>
    <r>
      <rPr>
        <sz val="11"/>
        <color theme="1"/>
        <rFont val="ＭＳ ゴシック"/>
        <family val="3"/>
        <charset val="128"/>
      </rPr>
      <t>節減しながら保有している現金・預金を活用し、将来にわたり財源の確保に努める。</t>
    </r>
    <rPh sb="12" eb="13">
      <t>アカ</t>
    </rPh>
    <rPh sb="59" eb="60">
      <t>トモナ</t>
    </rPh>
    <rPh sb="61" eb="63">
      <t>スイドウ</t>
    </rPh>
    <rPh sb="63" eb="65">
      <t>リョウキン</t>
    </rPh>
    <rPh sb="65" eb="67">
      <t>シュウニュウ</t>
    </rPh>
    <rPh sb="68" eb="70">
      <t>ゲンショウ</t>
    </rPh>
    <phoneticPr fontId="4"/>
  </si>
  <si>
    <r>
      <t>①経常収支比率における単年度収支が</t>
    </r>
    <r>
      <rPr>
        <sz val="10"/>
        <rFont val="ＭＳ ゴシック"/>
        <family val="3"/>
        <charset val="128"/>
      </rPr>
      <t>赤字になり、平均値も下回っている。引き続き給水人口の減少や節水型社会への移行により水道料金収入の減少が見込まれる状況であることから、継続的な黒字を維持するため、経費の節減や財源の確保に努める。
②引き続き欠損金が発生しないように、経費の節減に努める。
③流動比率は平均値を上回っており、現時点で財務安全性に問題はないと考えるが、今後は老朽配水管更新事業の推進により資金残高が減少することが見込まれるため、財務安全性を維持し計画的に事業を推進する。
④企業債残高対給水収益比率は、将来負担を考慮し企業債発行を控えているため、平均値を下回っている。老朽配水管更新費用は、企業債に依存せず保有している現金・預金を充当する予定であり、本格的に更新事業がスタートした平成28年度以降も企業債残高対給水収益比率の当該値は数年間高くならない見込みであり、適切な投資規模により計画的に更新事業を推進する。
⑤料金回収率は平均値よりも低く100％を下回っているが、繰出基準に定める事由以外の繰出金によって収入不足を補てんしていない。更なる経費節減や老朽配水管更新事業等に充てる財源の確保に努める。
⑥給水原価は事業費用の半分を受水費が占めており、平均値を上回っている。この状況は継続することが見込まれるため、他の維持管理費用等の節減等により給水原価の低減に努める。
⑦施設利用率は、平均値に比べ高い数値を示しており、施設効率の点から適正な規模となっている。
⑧有収率は、平均値を上回っているが昨年度と比較して低下している。引き続き漏水調査を通じて有収率の向上に努める。</t>
    </r>
    <rPh sb="17" eb="18">
      <t>アカ</t>
    </rPh>
    <rPh sb="90" eb="92">
      <t>イジ</t>
    </rPh>
    <rPh sb="474" eb="475">
      <t>サラ</t>
    </rPh>
    <rPh sb="477" eb="479">
      <t>ケイヒ</t>
    </rPh>
    <rPh sb="479" eb="481">
      <t>セツゲン</t>
    </rPh>
    <rPh sb="487" eb="489">
      <t>コウシン</t>
    </rPh>
    <rPh sb="489" eb="491">
      <t>ジギョウ</t>
    </rPh>
    <rPh sb="491" eb="492">
      <t>トウ</t>
    </rPh>
    <rPh sb="493" eb="494">
      <t>ア</t>
    </rPh>
    <rPh sb="496" eb="498">
      <t>ザイゲン</t>
    </rPh>
    <rPh sb="499" eb="501">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</si>
</sst>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0.38</c:v>
                </c:pt>
                <c:pt idx="1">
                  <c:v>0.13</c:v>
                </c:pt>
                <c:pt idx="2">
                  <c:v>0.27</c:v>
                </c:pt>
                <c:pt idx="3" formatCode="#,##0.00;&quot;△&quot;#,##0.00">
                  <c:v>0</c:v>
                </c:pt>
                <c:pt idx="4">
                  <c:v>0.55000000000000004</c:v>
                </c:pt>
              </c:numCache>
            </c:numRef>
          </c:val>
          <c:extLst>
            <c:ext xmlns:c16="http://schemas.microsoft.com/office/drawing/2014/chart" uri="{C3380CC4-5D6E-409C-BE32-E72D297353CC}">
              <c16:uniqueId val="{00000000-FE9E-4EB6-B087-B54B9FE3600C}"/>
            </c:ext>
          </c:extLst>
        </c:ser>
        <c:dLbls>
          <c:showLegendKey val="0"/>
          <c:showVal val="0"/>
          <c:showCatName val="0"/>
          <c:showSerName val="0"/>
          <c:showPercent val="0"/>
          <c:showBubbleSize val="0"/>
        </c:dLbls>
        <c:gapWidth val="150"/>
        <c:axId val="119236864"/>
        <c:axId val="1192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0.67</c:v>
                </c:pt>
                <c:pt idx="2">
                  <c:v>0.66</c:v>
                </c:pt>
                <c:pt idx="3">
                  <c:v>0.99</c:v>
                </c:pt>
                <c:pt idx="4">
                  <c:v>0.71</c:v>
                </c:pt>
              </c:numCache>
            </c:numRef>
          </c:val>
          <c:smooth val="0"/>
          <c:extLst>
            <c:ext xmlns:c16="http://schemas.microsoft.com/office/drawing/2014/chart" uri="{C3380CC4-5D6E-409C-BE32-E72D297353CC}">
              <c16:uniqueId val="{00000001-FE9E-4EB6-B087-B54B9FE3600C}"/>
            </c:ext>
          </c:extLst>
        </c:ser>
        <c:dLbls>
          <c:showLegendKey val="0"/>
          <c:showVal val="0"/>
          <c:showCatName val="0"/>
          <c:showSerName val="0"/>
          <c:showPercent val="0"/>
          <c:showBubbleSize val="0"/>
        </c:dLbls>
        <c:marker val="1"/>
        <c:smooth val="0"/>
        <c:axId val="119236864"/>
        <c:axId val="119247232"/>
      </c:lineChart>
      <c:dateAx>
        <c:axId val="119236864"/>
        <c:scaling>
          <c:orientation val="minMax"/>
        </c:scaling>
        <c:delete val="1"/>
        <c:axPos val="b"/>
        <c:numFmt formatCode="ge" sourceLinked="1"/>
        <c:majorTickMark val="none"/>
        <c:minorTickMark val="none"/>
        <c:tickLblPos val="none"/>
        <c:crossAx val="119247232"/>
        <c:crosses val="autoZero"/>
        <c:auto val="1"/>
        <c:lblOffset val="100"/>
        <c:baseTimeUnit val="years"/>
      </c:dateAx>
      <c:valAx>
        <c:axId val="1192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100.47</c:v>
                </c:pt>
                <c:pt idx="1">
                  <c:v>94.57</c:v>
                </c:pt>
                <c:pt idx="2">
                  <c:v>96.79</c:v>
                </c:pt>
                <c:pt idx="3">
                  <c:v>100.34</c:v>
                </c:pt>
                <c:pt idx="4">
                  <c:v>99.42</c:v>
                </c:pt>
              </c:numCache>
            </c:numRef>
          </c:val>
          <c:extLst>
            <c:ext xmlns:c16="http://schemas.microsoft.com/office/drawing/2014/chart" uri="{C3380CC4-5D6E-409C-BE32-E72D297353CC}">
              <c16:uniqueId val="{00000000-1E36-4BD6-8763-8DC8FB319169}"/>
            </c:ext>
          </c:extLst>
        </c:ser>
        <c:dLbls>
          <c:showLegendKey val="0"/>
          <c:showVal val="0"/>
          <c:showCatName val="0"/>
          <c:showSerName val="0"/>
          <c:showPercent val="0"/>
          <c:showBubbleSize val="0"/>
        </c:dLbls>
        <c:gapWidth val="150"/>
        <c:axId val="118925184"/>
        <c:axId val="1189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106.55</c:v>
                </c:pt>
                <c:pt idx="2">
                  <c:v>110.01</c:v>
                </c:pt>
                <c:pt idx="3">
                  <c:v>111.21</c:v>
                </c:pt>
                <c:pt idx="4">
                  <c:v>111.71</c:v>
                </c:pt>
              </c:numCache>
            </c:numRef>
          </c:val>
          <c:smooth val="0"/>
          <c:extLst>
            <c:ext xmlns:c16="http://schemas.microsoft.com/office/drawing/2014/chart" uri="{C3380CC4-5D6E-409C-BE32-E72D297353CC}">
              <c16:uniqueId val="{00000001-1E36-4BD6-8763-8DC8FB319169}"/>
            </c:ext>
          </c:extLst>
        </c:ser>
        <c:dLbls>
          <c:showLegendKey val="0"/>
          <c:showVal val="0"/>
          <c:showCatName val="0"/>
          <c:showSerName val="0"/>
          <c:showPercent val="0"/>
          <c:showBubbleSize val="0"/>
        </c:dLbls>
        <c:marker val="1"/>
        <c:smooth val="0"/>
        <c:axId val="118925184"/>
        <c:axId val="118931456"/>
      </c:lineChart>
      <c:dateAx>
        <c:axId val="118925184"/>
        <c:scaling>
          <c:orientation val="minMax"/>
        </c:scaling>
        <c:delete val="1"/>
        <c:axPos val="b"/>
        <c:numFmt formatCode="ge" sourceLinked="1"/>
        <c:majorTickMark val="none"/>
        <c:minorTickMark val="none"/>
        <c:tickLblPos val="none"/>
        <c:crossAx val="118931456"/>
        <c:crosses val="autoZero"/>
        <c:auto val="1"/>
        <c:lblOffset val="100"/>
        <c:baseTimeUnit val="years"/>
      </c:dateAx>
      <c:valAx>
        <c:axId val="118931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9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41.19</c:v>
                </c:pt>
                <c:pt idx="1">
                  <c:v>42.7</c:v>
                </c:pt>
                <c:pt idx="2">
                  <c:v>51.35</c:v>
                </c:pt>
                <c:pt idx="3">
                  <c:v>53.26</c:v>
                </c:pt>
                <c:pt idx="4">
                  <c:v>50.82</c:v>
                </c:pt>
              </c:numCache>
            </c:numRef>
          </c:val>
          <c:extLst>
            <c:ext xmlns:c16="http://schemas.microsoft.com/office/drawing/2014/chart" uri="{C3380CC4-5D6E-409C-BE32-E72D297353CC}">
              <c16:uniqueId val="{00000000-DD5B-4659-B5F8-2C0D8F5E36DF}"/>
            </c:ext>
          </c:extLst>
        </c:ser>
        <c:dLbls>
          <c:showLegendKey val="0"/>
          <c:showVal val="0"/>
          <c:showCatName val="0"/>
          <c:showSerName val="0"/>
          <c:showPercent val="0"/>
          <c:showBubbleSize val="0"/>
        </c:dLbls>
        <c:gapWidth val="150"/>
        <c:axId val="119252480"/>
        <c:axId val="11925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39.06</c:v>
                </c:pt>
                <c:pt idx="2">
                  <c:v>46.66</c:v>
                </c:pt>
                <c:pt idx="3">
                  <c:v>47.46</c:v>
                </c:pt>
                <c:pt idx="4">
                  <c:v>48.49</c:v>
                </c:pt>
              </c:numCache>
            </c:numRef>
          </c:val>
          <c:smooth val="0"/>
          <c:extLst>
            <c:ext xmlns:c16="http://schemas.microsoft.com/office/drawing/2014/chart" uri="{C3380CC4-5D6E-409C-BE32-E72D297353CC}">
              <c16:uniqueId val="{00000001-DD5B-4659-B5F8-2C0D8F5E36DF}"/>
            </c:ext>
          </c:extLst>
        </c:ser>
        <c:dLbls>
          <c:showLegendKey val="0"/>
          <c:showVal val="0"/>
          <c:showCatName val="0"/>
          <c:showSerName val="0"/>
          <c:showPercent val="0"/>
          <c:showBubbleSize val="0"/>
        </c:dLbls>
        <c:marker val="1"/>
        <c:smooth val="0"/>
        <c:axId val="119252480"/>
        <c:axId val="119254400"/>
      </c:lineChart>
      <c:dateAx>
        <c:axId val="119252480"/>
        <c:scaling>
          <c:orientation val="minMax"/>
        </c:scaling>
        <c:delete val="1"/>
        <c:axPos val="b"/>
        <c:numFmt formatCode="ge" sourceLinked="1"/>
        <c:majorTickMark val="none"/>
        <c:minorTickMark val="none"/>
        <c:tickLblPos val="none"/>
        <c:crossAx val="119254400"/>
        <c:crosses val="autoZero"/>
        <c:auto val="1"/>
        <c:lblOffset val="100"/>
        <c:baseTimeUnit val="years"/>
      </c:dateAx>
      <c:valAx>
        <c:axId val="11925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3.48</c:v>
                </c:pt>
                <c:pt idx="1">
                  <c:v>8.4</c:v>
                </c:pt>
                <c:pt idx="2">
                  <c:v>10.37</c:v>
                </c:pt>
                <c:pt idx="3">
                  <c:v>10.16</c:v>
                </c:pt>
                <c:pt idx="4">
                  <c:v>17.46</c:v>
                </c:pt>
              </c:numCache>
            </c:numRef>
          </c:val>
          <c:extLst>
            <c:ext xmlns:c16="http://schemas.microsoft.com/office/drawing/2014/chart" uri="{C3380CC4-5D6E-409C-BE32-E72D297353CC}">
              <c16:uniqueId val="{00000000-86A3-4F62-A8F4-A9980C06E3EC}"/>
            </c:ext>
          </c:extLst>
        </c:ser>
        <c:dLbls>
          <c:showLegendKey val="0"/>
          <c:showVal val="0"/>
          <c:showCatName val="0"/>
          <c:showSerName val="0"/>
          <c:showPercent val="0"/>
          <c:showBubbleSize val="0"/>
        </c:dLbls>
        <c:gapWidth val="150"/>
        <c:axId val="144819328"/>
        <c:axId val="14482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8.8699999999999992</c:v>
                </c:pt>
                <c:pt idx="2">
                  <c:v>9.85</c:v>
                </c:pt>
                <c:pt idx="3">
                  <c:v>9.7100000000000009</c:v>
                </c:pt>
                <c:pt idx="4">
                  <c:v>12.79</c:v>
                </c:pt>
              </c:numCache>
            </c:numRef>
          </c:val>
          <c:smooth val="0"/>
          <c:extLst>
            <c:ext xmlns:c16="http://schemas.microsoft.com/office/drawing/2014/chart" uri="{C3380CC4-5D6E-409C-BE32-E72D297353CC}">
              <c16:uniqueId val="{00000001-86A3-4F62-A8F4-A9980C06E3EC}"/>
            </c:ext>
          </c:extLst>
        </c:ser>
        <c:dLbls>
          <c:showLegendKey val="0"/>
          <c:showVal val="0"/>
          <c:showCatName val="0"/>
          <c:showSerName val="0"/>
          <c:showPercent val="0"/>
          <c:showBubbleSize val="0"/>
        </c:dLbls>
        <c:marker val="1"/>
        <c:smooth val="0"/>
        <c:axId val="144819328"/>
        <c:axId val="144821248"/>
      </c:lineChart>
      <c:dateAx>
        <c:axId val="144819328"/>
        <c:scaling>
          <c:orientation val="minMax"/>
        </c:scaling>
        <c:delete val="1"/>
        <c:axPos val="b"/>
        <c:numFmt formatCode="ge" sourceLinked="1"/>
        <c:majorTickMark val="none"/>
        <c:minorTickMark val="none"/>
        <c:tickLblPos val="none"/>
        <c:crossAx val="144821248"/>
        <c:crosses val="autoZero"/>
        <c:auto val="1"/>
        <c:lblOffset val="100"/>
        <c:baseTimeUnit val="years"/>
      </c:dateAx>
      <c:valAx>
        <c:axId val="1448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
                  <c:v>0</c:v>
                </c:pt>
                <c:pt idx="1">
                  <c:v>4.3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F0F-4213-ADFC-76DB296C7A82}"/>
            </c:ext>
          </c:extLst>
        </c:ser>
        <c:dLbls>
          <c:showLegendKey val="0"/>
          <c:showVal val="0"/>
          <c:showCatName val="0"/>
          <c:showSerName val="0"/>
          <c:showPercent val="0"/>
          <c:showBubbleSize val="0"/>
        </c:dLbls>
        <c:gapWidth val="150"/>
        <c:axId val="146470016"/>
        <c:axId val="14647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9.56</c:v>
                </c:pt>
                <c:pt idx="2">
                  <c:v>2.8</c:v>
                </c:pt>
                <c:pt idx="3">
                  <c:v>1.93</c:v>
                </c:pt>
                <c:pt idx="4">
                  <c:v>1.72</c:v>
                </c:pt>
              </c:numCache>
            </c:numRef>
          </c:val>
          <c:smooth val="0"/>
          <c:extLst>
            <c:ext xmlns:c16="http://schemas.microsoft.com/office/drawing/2014/chart" uri="{C3380CC4-5D6E-409C-BE32-E72D297353CC}">
              <c16:uniqueId val="{00000001-BF0F-4213-ADFC-76DB296C7A82}"/>
            </c:ext>
          </c:extLst>
        </c:ser>
        <c:dLbls>
          <c:showLegendKey val="0"/>
          <c:showVal val="0"/>
          <c:showCatName val="0"/>
          <c:showSerName val="0"/>
          <c:showPercent val="0"/>
          <c:showBubbleSize val="0"/>
        </c:dLbls>
        <c:marker val="1"/>
        <c:smooth val="0"/>
        <c:axId val="146470016"/>
        <c:axId val="146471936"/>
      </c:lineChart>
      <c:dateAx>
        <c:axId val="146470016"/>
        <c:scaling>
          <c:orientation val="minMax"/>
        </c:scaling>
        <c:delete val="1"/>
        <c:axPos val="b"/>
        <c:numFmt formatCode="ge" sourceLinked="1"/>
        <c:majorTickMark val="none"/>
        <c:minorTickMark val="none"/>
        <c:tickLblPos val="none"/>
        <c:crossAx val="146471936"/>
        <c:crosses val="autoZero"/>
        <c:auto val="1"/>
        <c:lblOffset val="100"/>
        <c:baseTimeUnit val="years"/>
      </c:dateAx>
      <c:valAx>
        <c:axId val="146471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4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971.59</c:v>
                </c:pt>
                <c:pt idx="1">
                  <c:v>1789.04</c:v>
                </c:pt>
                <c:pt idx="2">
                  <c:v>610.75</c:v>
                </c:pt>
                <c:pt idx="3">
                  <c:v>611.42999999999995</c:v>
                </c:pt>
                <c:pt idx="4">
                  <c:v>592.17999999999995</c:v>
                </c:pt>
              </c:numCache>
            </c:numRef>
          </c:val>
          <c:extLst>
            <c:ext xmlns:c16="http://schemas.microsoft.com/office/drawing/2014/chart" uri="{C3380CC4-5D6E-409C-BE32-E72D297353CC}">
              <c16:uniqueId val="{00000000-CBA8-4FE6-8612-42A39714D6AE}"/>
            </c:ext>
          </c:extLst>
        </c:ser>
        <c:dLbls>
          <c:showLegendKey val="0"/>
          <c:showVal val="0"/>
          <c:showCatName val="0"/>
          <c:showSerName val="0"/>
          <c:showPercent val="0"/>
          <c:showBubbleSize val="0"/>
        </c:dLbls>
        <c:gapWidth val="150"/>
        <c:axId val="148464384"/>
        <c:axId val="1484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963.24</c:v>
                </c:pt>
                <c:pt idx="2">
                  <c:v>381.53</c:v>
                </c:pt>
                <c:pt idx="3">
                  <c:v>391.54</c:v>
                </c:pt>
                <c:pt idx="4">
                  <c:v>384.34</c:v>
                </c:pt>
              </c:numCache>
            </c:numRef>
          </c:val>
          <c:smooth val="0"/>
          <c:extLst>
            <c:ext xmlns:c16="http://schemas.microsoft.com/office/drawing/2014/chart" uri="{C3380CC4-5D6E-409C-BE32-E72D297353CC}">
              <c16:uniqueId val="{00000001-CBA8-4FE6-8612-42A39714D6AE}"/>
            </c:ext>
          </c:extLst>
        </c:ser>
        <c:dLbls>
          <c:showLegendKey val="0"/>
          <c:showVal val="0"/>
          <c:showCatName val="0"/>
          <c:showSerName val="0"/>
          <c:showPercent val="0"/>
          <c:showBubbleSize val="0"/>
        </c:dLbls>
        <c:marker val="1"/>
        <c:smooth val="0"/>
        <c:axId val="148464384"/>
        <c:axId val="148466304"/>
      </c:lineChart>
      <c:dateAx>
        <c:axId val="148464384"/>
        <c:scaling>
          <c:orientation val="minMax"/>
        </c:scaling>
        <c:delete val="1"/>
        <c:axPos val="b"/>
        <c:numFmt formatCode="ge" sourceLinked="1"/>
        <c:majorTickMark val="none"/>
        <c:minorTickMark val="none"/>
        <c:tickLblPos val="none"/>
        <c:crossAx val="148466304"/>
        <c:crosses val="autoZero"/>
        <c:auto val="1"/>
        <c:lblOffset val="100"/>
        <c:baseTimeUnit val="years"/>
      </c:dateAx>
      <c:valAx>
        <c:axId val="148466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4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138.46</c:v>
                </c:pt>
                <c:pt idx="1">
                  <c:v>122.2</c:v>
                </c:pt>
                <c:pt idx="2">
                  <c:v>119.01</c:v>
                </c:pt>
                <c:pt idx="3">
                  <c:v>136.77000000000001</c:v>
                </c:pt>
                <c:pt idx="4">
                  <c:v>119.36</c:v>
                </c:pt>
              </c:numCache>
            </c:numRef>
          </c:val>
          <c:extLst>
            <c:ext xmlns:c16="http://schemas.microsoft.com/office/drawing/2014/chart" uri="{C3380CC4-5D6E-409C-BE32-E72D297353CC}">
              <c16:uniqueId val="{00000000-C477-42A3-A7F0-DF7873FCD7F3}"/>
            </c:ext>
          </c:extLst>
        </c:ser>
        <c:dLbls>
          <c:showLegendKey val="0"/>
          <c:showVal val="0"/>
          <c:showCatName val="0"/>
          <c:showSerName val="0"/>
          <c:showPercent val="0"/>
          <c:showBubbleSize val="0"/>
        </c:dLbls>
        <c:gapWidth val="150"/>
        <c:axId val="148492672"/>
        <c:axId val="14849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400.38</c:v>
                </c:pt>
                <c:pt idx="2">
                  <c:v>393.27</c:v>
                </c:pt>
                <c:pt idx="3">
                  <c:v>386.97</c:v>
                </c:pt>
                <c:pt idx="4">
                  <c:v>380.58</c:v>
                </c:pt>
              </c:numCache>
            </c:numRef>
          </c:val>
          <c:smooth val="0"/>
          <c:extLst>
            <c:ext xmlns:c16="http://schemas.microsoft.com/office/drawing/2014/chart" uri="{C3380CC4-5D6E-409C-BE32-E72D297353CC}">
              <c16:uniqueId val="{00000001-C477-42A3-A7F0-DF7873FCD7F3}"/>
            </c:ext>
          </c:extLst>
        </c:ser>
        <c:dLbls>
          <c:showLegendKey val="0"/>
          <c:showVal val="0"/>
          <c:showCatName val="0"/>
          <c:showSerName val="0"/>
          <c:showPercent val="0"/>
          <c:showBubbleSize val="0"/>
        </c:dLbls>
        <c:marker val="1"/>
        <c:smooth val="0"/>
        <c:axId val="148492672"/>
        <c:axId val="148494592"/>
      </c:lineChart>
      <c:dateAx>
        <c:axId val="148492672"/>
        <c:scaling>
          <c:orientation val="minMax"/>
        </c:scaling>
        <c:delete val="1"/>
        <c:axPos val="b"/>
        <c:numFmt formatCode="ge" sourceLinked="1"/>
        <c:majorTickMark val="none"/>
        <c:minorTickMark val="none"/>
        <c:tickLblPos val="none"/>
        <c:crossAx val="148494592"/>
        <c:crosses val="autoZero"/>
        <c:auto val="1"/>
        <c:lblOffset val="100"/>
        <c:baseTimeUnit val="years"/>
      </c:dateAx>
      <c:valAx>
        <c:axId val="148494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4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97.62</c:v>
                </c:pt>
                <c:pt idx="1">
                  <c:v>92.59</c:v>
                </c:pt>
                <c:pt idx="2">
                  <c:v>93.29</c:v>
                </c:pt>
                <c:pt idx="3">
                  <c:v>98.05</c:v>
                </c:pt>
                <c:pt idx="4">
                  <c:v>93.55</c:v>
                </c:pt>
              </c:numCache>
            </c:numRef>
          </c:val>
          <c:extLst>
            <c:ext xmlns:c16="http://schemas.microsoft.com/office/drawing/2014/chart" uri="{C3380CC4-5D6E-409C-BE32-E72D297353CC}">
              <c16:uniqueId val="{00000000-1E2C-43FA-8880-0D0C4F8420C3}"/>
            </c:ext>
          </c:extLst>
        </c:ser>
        <c:dLbls>
          <c:showLegendKey val="0"/>
          <c:showVal val="0"/>
          <c:showCatName val="0"/>
          <c:showSerName val="0"/>
          <c:showPercent val="0"/>
          <c:showBubbleSize val="0"/>
        </c:dLbls>
        <c:gapWidth val="150"/>
        <c:axId val="148537344"/>
        <c:axId val="14853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96.56</c:v>
                </c:pt>
                <c:pt idx="2">
                  <c:v>100.47</c:v>
                </c:pt>
                <c:pt idx="3">
                  <c:v>101.72</c:v>
                </c:pt>
                <c:pt idx="4">
                  <c:v>102.38</c:v>
                </c:pt>
              </c:numCache>
            </c:numRef>
          </c:val>
          <c:smooth val="0"/>
          <c:extLst>
            <c:ext xmlns:c16="http://schemas.microsoft.com/office/drawing/2014/chart" uri="{C3380CC4-5D6E-409C-BE32-E72D297353CC}">
              <c16:uniqueId val="{00000001-1E2C-43FA-8880-0D0C4F8420C3}"/>
            </c:ext>
          </c:extLst>
        </c:ser>
        <c:dLbls>
          <c:showLegendKey val="0"/>
          <c:showVal val="0"/>
          <c:showCatName val="0"/>
          <c:showSerName val="0"/>
          <c:showPercent val="0"/>
          <c:showBubbleSize val="0"/>
        </c:dLbls>
        <c:marker val="1"/>
        <c:smooth val="0"/>
        <c:axId val="148537344"/>
        <c:axId val="148539264"/>
      </c:lineChart>
      <c:dateAx>
        <c:axId val="148537344"/>
        <c:scaling>
          <c:orientation val="minMax"/>
        </c:scaling>
        <c:delete val="1"/>
        <c:axPos val="b"/>
        <c:numFmt formatCode="ge" sourceLinked="1"/>
        <c:majorTickMark val="none"/>
        <c:minorTickMark val="none"/>
        <c:tickLblPos val="none"/>
        <c:crossAx val="148539264"/>
        <c:crosses val="autoZero"/>
        <c:auto val="1"/>
        <c:lblOffset val="100"/>
        <c:baseTimeUnit val="years"/>
      </c:dateAx>
      <c:valAx>
        <c:axId val="14853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3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276.02</c:v>
                </c:pt>
                <c:pt idx="1">
                  <c:v>290.94</c:v>
                </c:pt>
                <c:pt idx="2">
                  <c:v>288.43</c:v>
                </c:pt>
                <c:pt idx="3">
                  <c:v>274.18</c:v>
                </c:pt>
                <c:pt idx="4">
                  <c:v>288.36</c:v>
                </c:pt>
              </c:numCache>
            </c:numRef>
          </c:val>
          <c:extLst>
            <c:ext xmlns:c16="http://schemas.microsoft.com/office/drawing/2014/chart" uri="{C3380CC4-5D6E-409C-BE32-E72D297353CC}">
              <c16:uniqueId val="{00000000-2408-4CED-94B8-0AE1D8D807AB}"/>
            </c:ext>
          </c:extLst>
        </c:ser>
        <c:dLbls>
          <c:showLegendKey val="0"/>
          <c:showVal val="0"/>
          <c:showCatName val="0"/>
          <c:showSerName val="0"/>
          <c:showPercent val="0"/>
          <c:showBubbleSize val="0"/>
        </c:dLbls>
        <c:gapWidth val="150"/>
        <c:axId val="148966784"/>
        <c:axId val="14896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177.14</c:v>
                </c:pt>
                <c:pt idx="2">
                  <c:v>169.82</c:v>
                </c:pt>
                <c:pt idx="3">
                  <c:v>168.2</c:v>
                </c:pt>
                <c:pt idx="4">
                  <c:v>168.67</c:v>
                </c:pt>
              </c:numCache>
            </c:numRef>
          </c:val>
          <c:smooth val="0"/>
          <c:extLst>
            <c:ext xmlns:c16="http://schemas.microsoft.com/office/drawing/2014/chart" uri="{C3380CC4-5D6E-409C-BE32-E72D297353CC}">
              <c16:uniqueId val="{00000001-2408-4CED-94B8-0AE1D8D807AB}"/>
            </c:ext>
          </c:extLst>
        </c:ser>
        <c:dLbls>
          <c:showLegendKey val="0"/>
          <c:showVal val="0"/>
          <c:showCatName val="0"/>
          <c:showSerName val="0"/>
          <c:showPercent val="0"/>
          <c:showBubbleSize val="0"/>
        </c:dLbls>
        <c:marker val="1"/>
        <c:smooth val="0"/>
        <c:axId val="148966784"/>
        <c:axId val="148968960"/>
      </c:lineChart>
      <c:dateAx>
        <c:axId val="148966784"/>
        <c:scaling>
          <c:orientation val="minMax"/>
        </c:scaling>
        <c:delete val="1"/>
        <c:axPos val="b"/>
        <c:numFmt formatCode="ge" sourceLinked="1"/>
        <c:majorTickMark val="none"/>
        <c:minorTickMark val="none"/>
        <c:tickLblPos val="none"/>
        <c:crossAx val="148968960"/>
        <c:crosses val="autoZero"/>
        <c:auto val="1"/>
        <c:lblOffset val="100"/>
        <c:baseTimeUnit val="years"/>
      </c:dateAx>
      <c:valAx>
        <c:axId val="14896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77.81</c:v>
                </c:pt>
                <c:pt idx="1">
                  <c:v>73.37</c:v>
                </c:pt>
                <c:pt idx="2">
                  <c:v>71.010000000000005</c:v>
                </c:pt>
                <c:pt idx="3">
                  <c:v>72.14</c:v>
                </c:pt>
                <c:pt idx="4">
                  <c:v>72.430000000000007</c:v>
                </c:pt>
              </c:numCache>
            </c:numRef>
          </c:val>
          <c:extLst>
            <c:ext xmlns:c16="http://schemas.microsoft.com/office/drawing/2014/chart" uri="{C3380CC4-5D6E-409C-BE32-E72D297353CC}">
              <c16:uniqueId val="{00000000-D86B-4193-81A8-1D6657A16930}"/>
            </c:ext>
          </c:extLst>
        </c:ser>
        <c:dLbls>
          <c:showLegendKey val="0"/>
          <c:showVal val="0"/>
          <c:showCatName val="0"/>
          <c:showSerName val="0"/>
          <c:showPercent val="0"/>
          <c:showBubbleSize val="0"/>
        </c:dLbls>
        <c:gapWidth val="150"/>
        <c:axId val="148995456"/>
        <c:axId val="14901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55.64</c:v>
                </c:pt>
                <c:pt idx="2">
                  <c:v>55.13</c:v>
                </c:pt>
                <c:pt idx="3">
                  <c:v>54.77</c:v>
                </c:pt>
                <c:pt idx="4">
                  <c:v>54.92</c:v>
                </c:pt>
              </c:numCache>
            </c:numRef>
          </c:val>
          <c:smooth val="0"/>
          <c:extLst>
            <c:ext xmlns:c16="http://schemas.microsoft.com/office/drawing/2014/chart" uri="{C3380CC4-5D6E-409C-BE32-E72D297353CC}">
              <c16:uniqueId val="{00000001-D86B-4193-81A8-1D6657A16930}"/>
            </c:ext>
          </c:extLst>
        </c:ser>
        <c:dLbls>
          <c:showLegendKey val="0"/>
          <c:showVal val="0"/>
          <c:showCatName val="0"/>
          <c:showSerName val="0"/>
          <c:showPercent val="0"/>
          <c:showBubbleSize val="0"/>
        </c:dLbls>
        <c:marker val="1"/>
        <c:smooth val="0"/>
        <c:axId val="148995456"/>
        <c:axId val="149014016"/>
      </c:lineChart>
      <c:dateAx>
        <c:axId val="148995456"/>
        <c:scaling>
          <c:orientation val="minMax"/>
        </c:scaling>
        <c:delete val="1"/>
        <c:axPos val="b"/>
        <c:numFmt formatCode="ge" sourceLinked="1"/>
        <c:majorTickMark val="none"/>
        <c:minorTickMark val="none"/>
        <c:tickLblPos val="none"/>
        <c:crossAx val="149014016"/>
        <c:crosses val="autoZero"/>
        <c:auto val="1"/>
        <c:lblOffset val="100"/>
        <c:baseTimeUnit val="years"/>
      </c:dateAx>
      <c:valAx>
        <c:axId val="14901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9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85.32</c:v>
                </c:pt>
                <c:pt idx="1">
                  <c:v>84.86</c:v>
                </c:pt>
                <c:pt idx="2">
                  <c:v>85.27</c:v>
                </c:pt>
                <c:pt idx="3">
                  <c:v>83.29</c:v>
                </c:pt>
                <c:pt idx="4">
                  <c:v>83.02</c:v>
                </c:pt>
              </c:numCache>
            </c:numRef>
          </c:val>
          <c:extLst>
            <c:ext xmlns:c16="http://schemas.microsoft.com/office/drawing/2014/chart" uri="{C3380CC4-5D6E-409C-BE32-E72D297353CC}">
              <c16:uniqueId val="{00000000-FA8F-4366-9C18-779639D79EA8}"/>
            </c:ext>
          </c:extLst>
        </c:ser>
        <c:dLbls>
          <c:showLegendKey val="0"/>
          <c:showVal val="0"/>
          <c:showCatName val="0"/>
          <c:showSerName val="0"/>
          <c:showPercent val="0"/>
          <c:showBubbleSize val="0"/>
        </c:dLbls>
        <c:gapWidth val="150"/>
        <c:axId val="149175296"/>
        <c:axId val="14918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83.09</c:v>
                </c:pt>
                <c:pt idx="2">
                  <c:v>83</c:v>
                </c:pt>
                <c:pt idx="3">
                  <c:v>82.89</c:v>
                </c:pt>
                <c:pt idx="4">
                  <c:v>82.66</c:v>
                </c:pt>
              </c:numCache>
            </c:numRef>
          </c:val>
          <c:smooth val="0"/>
          <c:extLst>
            <c:ext xmlns:c16="http://schemas.microsoft.com/office/drawing/2014/chart" uri="{C3380CC4-5D6E-409C-BE32-E72D297353CC}">
              <c16:uniqueId val="{00000001-FA8F-4366-9C18-779639D79EA8}"/>
            </c:ext>
          </c:extLst>
        </c:ser>
        <c:dLbls>
          <c:showLegendKey val="0"/>
          <c:showVal val="0"/>
          <c:showCatName val="0"/>
          <c:showSerName val="0"/>
          <c:showPercent val="0"/>
          <c:showBubbleSize val="0"/>
        </c:dLbls>
        <c:marker val="1"/>
        <c:smooth val="0"/>
        <c:axId val="149175296"/>
        <c:axId val="149181568"/>
      </c:lineChart>
      <c:dateAx>
        <c:axId val="149175296"/>
        <c:scaling>
          <c:orientation val="minMax"/>
        </c:scaling>
        <c:delete val="1"/>
        <c:axPos val="b"/>
        <c:numFmt formatCode="ge" sourceLinked="1"/>
        <c:majorTickMark val="none"/>
        <c:minorTickMark val="none"/>
        <c:tickLblPos val="none"/>
        <c:crossAx val="149181568"/>
        <c:crosses val="autoZero"/>
        <c:auto val="1"/>
        <c:lblOffset val="100"/>
        <c:baseTimeUnit val="years"/>
      </c:dateAx>
      <c:valAx>
        <c:axId val="14918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7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宮城県　角田市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30097</v>
      </c>
      <c r="AM8" s="61"/>
      <c r="AN8" s="61"/>
      <c r="AO8" s="61"/>
      <c r="AP8" s="61"/>
      <c r="AQ8" s="61"/>
      <c r="AR8" s="61"/>
      <c r="AS8" s="61"/>
      <c r="AT8" s="51">
        <f>データ!$S$6</f>
        <v>147.53</v>
      </c>
      <c r="AU8" s="52"/>
      <c r="AV8" s="52"/>
      <c r="AW8" s="52"/>
      <c r="AX8" s="52"/>
      <c r="AY8" s="52"/>
      <c r="AZ8" s="52"/>
      <c r="BA8" s="52"/>
      <c r="BB8" s="53">
        <f>データ!$T$6</f>
        <v>204.01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83.67</v>
      </c>
      <c r="J10" s="52"/>
      <c r="K10" s="52"/>
      <c r="L10" s="52"/>
      <c r="M10" s="52"/>
      <c r="N10" s="52"/>
      <c r="O10" s="64"/>
      <c r="P10" s="53">
        <f>データ!$P$6</f>
        <v>96.59</v>
      </c>
      <c r="Q10" s="53"/>
      <c r="R10" s="53"/>
      <c r="S10" s="53"/>
      <c r="T10" s="53"/>
      <c r="U10" s="53"/>
      <c r="V10" s="53"/>
      <c r="W10" s="61">
        <f>データ!$Q$6</f>
        <v>4550</v>
      </c>
      <c r="X10" s="61"/>
      <c r="Y10" s="61"/>
      <c r="Z10" s="61"/>
      <c r="AA10" s="61"/>
      <c r="AB10" s="61"/>
      <c r="AC10" s="61"/>
      <c r="AD10" s="2"/>
      <c r="AE10" s="2"/>
      <c r="AF10" s="2"/>
      <c r="AG10" s="2"/>
      <c r="AH10" s="5"/>
      <c r="AI10" s="5"/>
      <c r="AJ10" s="5"/>
      <c r="AK10" s="5"/>
      <c r="AL10" s="61">
        <f>データ!$U$6</f>
        <v>29005</v>
      </c>
      <c r="AM10" s="61"/>
      <c r="AN10" s="61"/>
      <c r="AO10" s="61"/>
      <c r="AP10" s="61"/>
      <c r="AQ10" s="61"/>
      <c r="AR10" s="61"/>
      <c r="AS10" s="61"/>
      <c r="AT10" s="51">
        <f>データ!$V$6</f>
        <v>147.53</v>
      </c>
      <c r="AU10" s="52"/>
      <c r="AV10" s="52"/>
      <c r="AW10" s="52"/>
      <c r="AX10" s="52"/>
      <c r="AY10" s="52"/>
      <c r="AZ10" s="52"/>
      <c r="BA10" s="52"/>
      <c r="BB10" s="53">
        <f>データ!$W$6</f>
        <v>196.6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4"/>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4"/>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4"/>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4"/>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4"/>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4"/>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4"/>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4"/>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4"/>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4"/>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4"/>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4"/>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4"/>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4"/>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4"/>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4"/>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4"/>
      <c r="BM33" s="82"/>
      <c r="BN33" s="82"/>
      <c r="BO33" s="82"/>
      <c r="BP33" s="82"/>
      <c r="BQ33" s="82"/>
      <c r="BR33" s="82"/>
      <c r="BS33" s="82"/>
      <c r="BT33" s="82"/>
      <c r="BU33" s="82"/>
      <c r="BV33" s="82"/>
      <c r="BW33" s="82"/>
      <c r="BX33" s="82"/>
      <c r="BY33" s="82"/>
      <c r="BZ33" s="83"/>
    </row>
    <row r="34" spans="1:78" ht="13.5" customHeight="1" x14ac:dyDescent="0.15">
      <c r="A34" s="2"/>
      <c r="B34" s="18"/>
      <c r="C34" s="85" t="s">
        <v>26</v>
      </c>
      <c r="D34" s="85"/>
      <c r="E34" s="85"/>
      <c r="F34" s="85"/>
      <c r="G34" s="85"/>
      <c r="H34" s="85"/>
      <c r="I34" s="85"/>
      <c r="J34" s="85"/>
      <c r="K34" s="85"/>
      <c r="L34" s="85"/>
      <c r="M34" s="85"/>
      <c r="N34" s="85"/>
      <c r="O34" s="85"/>
      <c r="P34" s="85"/>
      <c r="Q34" s="20"/>
      <c r="R34" s="85" t="s">
        <v>27</v>
      </c>
      <c r="S34" s="85"/>
      <c r="T34" s="85"/>
      <c r="U34" s="85"/>
      <c r="V34" s="85"/>
      <c r="W34" s="85"/>
      <c r="X34" s="85"/>
      <c r="Y34" s="85"/>
      <c r="Z34" s="85"/>
      <c r="AA34" s="85"/>
      <c r="AB34" s="85"/>
      <c r="AC34" s="85"/>
      <c r="AD34" s="85"/>
      <c r="AE34" s="85"/>
      <c r="AF34" s="20"/>
      <c r="AG34" s="85" t="s">
        <v>28</v>
      </c>
      <c r="AH34" s="85"/>
      <c r="AI34" s="85"/>
      <c r="AJ34" s="85"/>
      <c r="AK34" s="85"/>
      <c r="AL34" s="85"/>
      <c r="AM34" s="85"/>
      <c r="AN34" s="85"/>
      <c r="AO34" s="85"/>
      <c r="AP34" s="85"/>
      <c r="AQ34" s="85"/>
      <c r="AR34" s="85"/>
      <c r="AS34" s="85"/>
      <c r="AT34" s="85"/>
      <c r="AU34" s="20"/>
      <c r="AV34" s="85" t="s">
        <v>29</v>
      </c>
      <c r="AW34" s="85"/>
      <c r="AX34" s="85"/>
      <c r="AY34" s="85"/>
      <c r="AZ34" s="85"/>
      <c r="BA34" s="85"/>
      <c r="BB34" s="85"/>
      <c r="BC34" s="85"/>
      <c r="BD34" s="85"/>
      <c r="BE34" s="85"/>
      <c r="BF34" s="85"/>
      <c r="BG34" s="85"/>
      <c r="BH34" s="85"/>
      <c r="BI34" s="85"/>
      <c r="BJ34" s="19"/>
      <c r="BK34" s="2"/>
      <c r="BL34" s="84"/>
      <c r="BM34" s="82"/>
      <c r="BN34" s="82"/>
      <c r="BO34" s="82"/>
      <c r="BP34" s="82"/>
      <c r="BQ34" s="82"/>
      <c r="BR34" s="82"/>
      <c r="BS34" s="82"/>
      <c r="BT34" s="82"/>
      <c r="BU34" s="82"/>
      <c r="BV34" s="82"/>
      <c r="BW34" s="82"/>
      <c r="BX34" s="82"/>
      <c r="BY34" s="82"/>
      <c r="BZ34" s="83"/>
    </row>
    <row r="35" spans="1:78" ht="13.5" customHeight="1" x14ac:dyDescent="0.15">
      <c r="A35" s="2"/>
      <c r="B35" s="18"/>
      <c r="C35" s="85"/>
      <c r="D35" s="85"/>
      <c r="E35" s="85"/>
      <c r="F35" s="85"/>
      <c r="G35" s="85"/>
      <c r="H35" s="85"/>
      <c r="I35" s="85"/>
      <c r="J35" s="85"/>
      <c r="K35" s="85"/>
      <c r="L35" s="85"/>
      <c r="M35" s="85"/>
      <c r="N35" s="85"/>
      <c r="O35" s="85"/>
      <c r="P35" s="85"/>
      <c r="Q35" s="20"/>
      <c r="R35" s="85"/>
      <c r="S35" s="85"/>
      <c r="T35" s="85"/>
      <c r="U35" s="85"/>
      <c r="V35" s="85"/>
      <c r="W35" s="85"/>
      <c r="X35" s="85"/>
      <c r="Y35" s="85"/>
      <c r="Z35" s="85"/>
      <c r="AA35" s="85"/>
      <c r="AB35" s="85"/>
      <c r="AC35" s="85"/>
      <c r="AD35" s="85"/>
      <c r="AE35" s="85"/>
      <c r="AF35" s="20"/>
      <c r="AG35" s="85"/>
      <c r="AH35" s="85"/>
      <c r="AI35" s="85"/>
      <c r="AJ35" s="85"/>
      <c r="AK35" s="85"/>
      <c r="AL35" s="85"/>
      <c r="AM35" s="85"/>
      <c r="AN35" s="85"/>
      <c r="AO35" s="85"/>
      <c r="AP35" s="85"/>
      <c r="AQ35" s="85"/>
      <c r="AR35" s="85"/>
      <c r="AS35" s="85"/>
      <c r="AT35" s="85"/>
      <c r="AU35" s="20"/>
      <c r="AV35" s="85"/>
      <c r="AW35" s="85"/>
      <c r="AX35" s="85"/>
      <c r="AY35" s="85"/>
      <c r="AZ35" s="85"/>
      <c r="BA35" s="85"/>
      <c r="BB35" s="85"/>
      <c r="BC35" s="85"/>
      <c r="BD35" s="85"/>
      <c r="BE35" s="85"/>
      <c r="BF35" s="85"/>
      <c r="BG35" s="85"/>
      <c r="BH35" s="85"/>
      <c r="BI35" s="85"/>
      <c r="BJ35" s="19"/>
      <c r="BK35" s="2"/>
      <c r="BL35" s="84"/>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4"/>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4"/>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4"/>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4"/>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4"/>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4"/>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4"/>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4"/>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4"/>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4"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4"/>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4"/>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4"/>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4"/>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4"/>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4"/>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4"/>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4"/>
      <c r="BM55" s="82"/>
      <c r="BN55" s="82"/>
      <c r="BO55" s="82"/>
      <c r="BP55" s="82"/>
      <c r="BQ55" s="82"/>
      <c r="BR55" s="82"/>
      <c r="BS55" s="82"/>
      <c r="BT55" s="82"/>
      <c r="BU55" s="82"/>
      <c r="BV55" s="82"/>
      <c r="BW55" s="82"/>
      <c r="BX55" s="82"/>
      <c r="BY55" s="82"/>
      <c r="BZ55" s="83"/>
    </row>
    <row r="56" spans="1:78" ht="13.5" customHeight="1" x14ac:dyDescent="0.15">
      <c r="A56" s="2"/>
      <c r="B56" s="18"/>
      <c r="C56" s="85" t="s">
        <v>31</v>
      </c>
      <c r="D56" s="85"/>
      <c r="E56" s="85"/>
      <c r="F56" s="85"/>
      <c r="G56" s="85"/>
      <c r="H56" s="85"/>
      <c r="I56" s="85"/>
      <c r="J56" s="85"/>
      <c r="K56" s="85"/>
      <c r="L56" s="85"/>
      <c r="M56" s="85"/>
      <c r="N56" s="85"/>
      <c r="O56" s="85"/>
      <c r="P56" s="85"/>
      <c r="Q56" s="20"/>
      <c r="R56" s="85" t="s">
        <v>32</v>
      </c>
      <c r="S56" s="85"/>
      <c r="T56" s="85"/>
      <c r="U56" s="85"/>
      <c r="V56" s="85"/>
      <c r="W56" s="85"/>
      <c r="X56" s="85"/>
      <c r="Y56" s="85"/>
      <c r="Z56" s="85"/>
      <c r="AA56" s="85"/>
      <c r="AB56" s="85"/>
      <c r="AC56" s="85"/>
      <c r="AD56" s="85"/>
      <c r="AE56" s="85"/>
      <c r="AF56" s="20"/>
      <c r="AG56" s="85" t="s">
        <v>33</v>
      </c>
      <c r="AH56" s="85"/>
      <c r="AI56" s="85"/>
      <c r="AJ56" s="85"/>
      <c r="AK56" s="85"/>
      <c r="AL56" s="85"/>
      <c r="AM56" s="85"/>
      <c r="AN56" s="85"/>
      <c r="AO56" s="85"/>
      <c r="AP56" s="85"/>
      <c r="AQ56" s="85"/>
      <c r="AR56" s="85"/>
      <c r="AS56" s="85"/>
      <c r="AT56" s="85"/>
      <c r="AU56" s="20"/>
      <c r="AV56" s="85" t="s">
        <v>34</v>
      </c>
      <c r="AW56" s="85"/>
      <c r="AX56" s="85"/>
      <c r="AY56" s="85"/>
      <c r="AZ56" s="85"/>
      <c r="BA56" s="85"/>
      <c r="BB56" s="85"/>
      <c r="BC56" s="85"/>
      <c r="BD56" s="85"/>
      <c r="BE56" s="85"/>
      <c r="BF56" s="85"/>
      <c r="BG56" s="85"/>
      <c r="BH56" s="85"/>
      <c r="BI56" s="85"/>
      <c r="BJ56" s="19"/>
      <c r="BK56" s="2"/>
      <c r="BL56" s="84"/>
      <c r="BM56" s="82"/>
      <c r="BN56" s="82"/>
      <c r="BO56" s="82"/>
      <c r="BP56" s="82"/>
      <c r="BQ56" s="82"/>
      <c r="BR56" s="82"/>
      <c r="BS56" s="82"/>
      <c r="BT56" s="82"/>
      <c r="BU56" s="82"/>
      <c r="BV56" s="82"/>
      <c r="BW56" s="82"/>
      <c r="BX56" s="82"/>
      <c r="BY56" s="82"/>
      <c r="BZ56" s="83"/>
    </row>
    <row r="57" spans="1:78" ht="13.5" customHeight="1" x14ac:dyDescent="0.15">
      <c r="A57" s="2"/>
      <c r="B57" s="18"/>
      <c r="C57" s="85"/>
      <c r="D57" s="85"/>
      <c r="E57" s="85"/>
      <c r="F57" s="85"/>
      <c r="G57" s="85"/>
      <c r="H57" s="85"/>
      <c r="I57" s="85"/>
      <c r="J57" s="85"/>
      <c r="K57" s="85"/>
      <c r="L57" s="85"/>
      <c r="M57" s="85"/>
      <c r="N57" s="85"/>
      <c r="O57" s="85"/>
      <c r="P57" s="85"/>
      <c r="Q57" s="20"/>
      <c r="R57" s="85"/>
      <c r="S57" s="85"/>
      <c r="T57" s="85"/>
      <c r="U57" s="85"/>
      <c r="V57" s="85"/>
      <c r="W57" s="85"/>
      <c r="X57" s="85"/>
      <c r="Y57" s="85"/>
      <c r="Z57" s="85"/>
      <c r="AA57" s="85"/>
      <c r="AB57" s="85"/>
      <c r="AC57" s="85"/>
      <c r="AD57" s="85"/>
      <c r="AE57" s="85"/>
      <c r="AF57" s="20"/>
      <c r="AG57" s="85"/>
      <c r="AH57" s="85"/>
      <c r="AI57" s="85"/>
      <c r="AJ57" s="85"/>
      <c r="AK57" s="85"/>
      <c r="AL57" s="85"/>
      <c r="AM57" s="85"/>
      <c r="AN57" s="85"/>
      <c r="AO57" s="85"/>
      <c r="AP57" s="85"/>
      <c r="AQ57" s="85"/>
      <c r="AR57" s="85"/>
      <c r="AS57" s="85"/>
      <c r="AT57" s="85"/>
      <c r="AU57" s="20"/>
      <c r="AV57" s="85"/>
      <c r="AW57" s="85"/>
      <c r="AX57" s="85"/>
      <c r="AY57" s="85"/>
      <c r="AZ57" s="85"/>
      <c r="BA57" s="85"/>
      <c r="BB57" s="85"/>
      <c r="BC57" s="85"/>
      <c r="BD57" s="85"/>
      <c r="BE57" s="85"/>
      <c r="BF57" s="85"/>
      <c r="BG57" s="85"/>
      <c r="BH57" s="85"/>
      <c r="BI57" s="85"/>
      <c r="BJ57" s="19"/>
      <c r="BK57" s="2"/>
      <c r="BL57" s="84"/>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4"/>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4"/>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4"/>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4"/>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4"/>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4"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4"/>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4"/>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4"/>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4"/>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4"/>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4"/>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4"/>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4"/>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4"/>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4"/>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4"/>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4"/>
      <c r="BM78" s="82"/>
      <c r="BN78" s="82"/>
      <c r="BO78" s="82"/>
      <c r="BP78" s="82"/>
      <c r="BQ78" s="82"/>
      <c r="BR78" s="82"/>
      <c r="BS78" s="82"/>
      <c r="BT78" s="82"/>
      <c r="BU78" s="82"/>
      <c r="BV78" s="82"/>
      <c r="BW78" s="82"/>
      <c r="BX78" s="82"/>
      <c r="BY78" s="82"/>
      <c r="BZ78" s="83"/>
    </row>
    <row r="79" spans="1:78" ht="13.5" customHeight="1" x14ac:dyDescent="0.15">
      <c r="A79" s="2"/>
      <c r="B79" s="18"/>
      <c r="C79" s="85" t="s">
        <v>37</v>
      </c>
      <c r="D79" s="85"/>
      <c r="E79" s="85"/>
      <c r="F79" s="85"/>
      <c r="G79" s="85"/>
      <c r="H79" s="85"/>
      <c r="I79" s="85"/>
      <c r="J79" s="85"/>
      <c r="K79" s="85"/>
      <c r="L79" s="85"/>
      <c r="M79" s="85"/>
      <c r="N79" s="85"/>
      <c r="O79" s="85"/>
      <c r="P79" s="85"/>
      <c r="Q79" s="85"/>
      <c r="R79" s="85"/>
      <c r="S79" s="85"/>
      <c r="T79" s="85"/>
      <c r="U79" s="20"/>
      <c r="V79" s="20"/>
      <c r="W79" s="85" t="s">
        <v>38</v>
      </c>
      <c r="X79" s="85"/>
      <c r="Y79" s="85"/>
      <c r="Z79" s="85"/>
      <c r="AA79" s="85"/>
      <c r="AB79" s="85"/>
      <c r="AC79" s="85"/>
      <c r="AD79" s="85"/>
      <c r="AE79" s="85"/>
      <c r="AF79" s="85"/>
      <c r="AG79" s="85"/>
      <c r="AH79" s="85"/>
      <c r="AI79" s="85"/>
      <c r="AJ79" s="85"/>
      <c r="AK79" s="85"/>
      <c r="AL79" s="85"/>
      <c r="AM79" s="85"/>
      <c r="AN79" s="85"/>
      <c r="AO79" s="20"/>
      <c r="AP79" s="20"/>
      <c r="AQ79" s="85" t="s">
        <v>39</v>
      </c>
      <c r="AR79" s="85"/>
      <c r="AS79" s="85"/>
      <c r="AT79" s="85"/>
      <c r="AU79" s="85"/>
      <c r="AV79" s="85"/>
      <c r="AW79" s="85"/>
      <c r="AX79" s="85"/>
      <c r="AY79" s="85"/>
      <c r="AZ79" s="85"/>
      <c r="BA79" s="85"/>
      <c r="BB79" s="85"/>
      <c r="BC79" s="85"/>
      <c r="BD79" s="85"/>
      <c r="BE79" s="85"/>
      <c r="BF79" s="85"/>
      <c r="BG79" s="85"/>
      <c r="BH79" s="85"/>
      <c r="BI79" s="5"/>
      <c r="BJ79" s="19"/>
      <c r="BK79" s="2"/>
      <c r="BL79" s="84"/>
      <c r="BM79" s="82"/>
      <c r="BN79" s="82"/>
      <c r="BO79" s="82"/>
      <c r="BP79" s="82"/>
      <c r="BQ79" s="82"/>
      <c r="BR79" s="82"/>
      <c r="BS79" s="82"/>
      <c r="BT79" s="82"/>
      <c r="BU79" s="82"/>
      <c r="BV79" s="82"/>
      <c r="BW79" s="82"/>
      <c r="BX79" s="82"/>
      <c r="BY79" s="82"/>
      <c r="BZ79" s="83"/>
    </row>
    <row r="80" spans="1:78" ht="13.5" customHeight="1" x14ac:dyDescent="0.15">
      <c r="A80" s="2"/>
      <c r="B80" s="18"/>
      <c r="C80" s="85"/>
      <c r="D80" s="85"/>
      <c r="E80" s="85"/>
      <c r="F80" s="85"/>
      <c r="G80" s="85"/>
      <c r="H80" s="85"/>
      <c r="I80" s="85"/>
      <c r="J80" s="85"/>
      <c r="K80" s="85"/>
      <c r="L80" s="85"/>
      <c r="M80" s="85"/>
      <c r="N80" s="85"/>
      <c r="O80" s="85"/>
      <c r="P80" s="85"/>
      <c r="Q80" s="85"/>
      <c r="R80" s="85"/>
      <c r="S80" s="85"/>
      <c r="T80" s="85"/>
      <c r="U80" s="20"/>
      <c r="V80" s="20"/>
      <c r="W80" s="85"/>
      <c r="X80" s="85"/>
      <c r="Y80" s="85"/>
      <c r="Z80" s="85"/>
      <c r="AA80" s="85"/>
      <c r="AB80" s="85"/>
      <c r="AC80" s="85"/>
      <c r="AD80" s="85"/>
      <c r="AE80" s="85"/>
      <c r="AF80" s="85"/>
      <c r="AG80" s="85"/>
      <c r="AH80" s="85"/>
      <c r="AI80" s="85"/>
      <c r="AJ80" s="85"/>
      <c r="AK80" s="85"/>
      <c r="AL80" s="85"/>
      <c r="AM80" s="85"/>
      <c r="AN80" s="85"/>
      <c r="AO80" s="20"/>
      <c r="AP80" s="20"/>
      <c r="AQ80" s="85"/>
      <c r="AR80" s="85"/>
      <c r="AS80" s="85"/>
      <c r="AT80" s="85"/>
      <c r="AU80" s="85"/>
      <c r="AV80" s="85"/>
      <c r="AW80" s="85"/>
      <c r="AX80" s="85"/>
      <c r="AY80" s="85"/>
      <c r="AZ80" s="85"/>
      <c r="BA80" s="85"/>
      <c r="BB80" s="85"/>
      <c r="BC80" s="85"/>
      <c r="BD80" s="85"/>
      <c r="BE80" s="85"/>
      <c r="BF80" s="85"/>
      <c r="BG80" s="85"/>
      <c r="BH80" s="85"/>
      <c r="BI80" s="5"/>
      <c r="BJ80" s="19"/>
      <c r="BK80" s="2"/>
      <c r="BL80" s="84"/>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4"/>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65</v>
      </c>
      <c r="B4" s="31"/>
      <c r="C4" s="31"/>
      <c r="D4" s="31"/>
      <c r="E4" s="31"/>
      <c r="F4" s="31"/>
      <c r="G4" s="31"/>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42081</v>
      </c>
      <c r="D6" s="34">
        <f t="shared" si="3"/>
        <v>46</v>
      </c>
      <c r="E6" s="34">
        <f t="shared" si="3"/>
        <v>1</v>
      </c>
      <c r="F6" s="34">
        <f t="shared" si="3"/>
        <v>0</v>
      </c>
      <c r="G6" s="34">
        <f t="shared" si="3"/>
        <v>1</v>
      </c>
      <c r="H6" s="34" t="str">
        <f t="shared" si="3"/>
        <v>宮城県　角田市</v>
      </c>
      <c r="I6" s="34" t="str">
        <f t="shared" si="3"/>
        <v>法適用</v>
      </c>
      <c r="J6" s="34" t="str">
        <f t="shared" si="3"/>
        <v>水道事業</v>
      </c>
      <c r="K6" s="34" t="str">
        <f t="shared" si="3"/>
        <v>末端給水事業</v>
      </c>
      <c r="L6" s="34" t="str">
        <f t="shared" si="3"/>
        <v>A6</v>
      </c>
      <c r="M6" s="34">
        <f t="shared" si="3"/>
        <v>0</v>
      </c>
      <c r="N6" s="35" t="str">
        <f t="shared" si="3"/>
        <v>-</v>
      </c>
      <c r="O6" s="35">
        <f t="shared" si="3"/>
        <v>83.67</v>
      </c>
      <c r="P6" s="35">
        <f t="shared" si="3"/>
        <v>96.59</v>
      </c>
      <c r="Q6" s="35">
        <f t="shared" si="3"/>
        <v>4550</v>
      </c>
      <c r="R6" s="35">
        <f t="shared" si="3"/>
        <v>30097</v>
      </c>
      <c r="S6" s="35">
        <f t="shared" si="3"/>
        <v>147.53</v>
      </c>
      <c r="T6" s="35">
        <f t="shared" si="3"/>
        <v>204.01</v>
      </c>
      <c r="U6" s="35">
        <f t="shared" si="3"/>
        <v>29005</v>
      </c>
      <c r="V6" s="35">
        <f t="shared" si="3"/>
        <v>147.53</v>
      </c>
      <c r="W6" s="35">
        <f t="shared" si="3"/>
        <v>196.6</v>
      </c>
      <c r="X6" s="36">
        <f>IF(X7="",NA(),X7)</f>
        <v>100.47</v>
      </c>
      <c r="Y6" s="36">
        <f t="shared" ref="Y6:AG6" si="4">IF(Y7="",NA(),Y7)</f>
        <v>94.57</v>
      </c>
      <c r="Z6" s="36">
        <f t="shared" si="4"/>
        <v>96.79</v>
      </c>
      <c r="AA6" s="36">
        <f t="shared" si="4"/>
        <v>100.34</v>
      </c>
      <c r="AB6" s="36">
        <f t="shared" si="4"/>
        <v>99.42</v>
      </c>
      <c r="AC6" s="36">
        <f t="shared" si="4"/>
        <v>106.41</v>
      </c>
      <c r="AD6" s="36">
        <f t="shared" si="4"/>
        <v>106.55</v>
      </c>
      <c r="AE6" s="36">
        <f t="shared" si="4"/>
        <v>110.01</v>
      </c>
      <c r="AF6" s="36">
        <f t="shared" si="4"/>
        <v>111.21</v>
      </c>
      <c r="AG6" s="36">
        <f t="shared" si="4"/>
        <v>111.71</v>
      </c>
      <c r="AH6" s="35" t="str">
        <f>IF(AH7="","",IF(AH7="-","【-】","【"&amp;SUBSTITUTE(TEXT(AH7,"#,##0.00"),"-","△")&amp;"】"))</f>
        <v>【114.35】</v>
      </c>
      <c r="AI6" s="35">
        <f>IF(AI7="",NA(),AI7)</f>
        <v>0</v>
      </c>
      <c r="AJ6" s="36">
        <f t="shared" ref="AJ6:AR6" si="5">IF(AJ7="",NA(),AJ7)</f>
        <v>4.3</v>
      </c>
      <c r="AK6" s="35">
        <f t="shared" si="5"/>
        <v>0</v>
      </c>
      <c r="AL6" s="35">
        <f t="shared" si="5"/>
        <v>0</v>
      </c>
      <c r="AM6" s="35">
        <f t="shared" si="5"/>
        <v>0</v>
      </c>
      <c r="AN6" s="36">
        <f t="shared" si="5"/>
        <v>6.33</v>
      </c>
      <c r="AO6" s="36">
        <f t="shared" si="5"/>
        <v>9.56</v>
      </c>
      <c r="AP6" s="36">
        <f t="shared" si="5"/>
        <v>2.8</v>
      </c>
      <c r="AQ6" s="36">
        <f t="shared" si="5"/>
        <v>1.93</v>
      </c>
      <c r="AR6" s="36">
        <f t="shared" si="5"/>
        <v>1.72</v>
      </c>
      <c r="AS6" s="35" t="str">
        <f>IF(AS7="","",IF(AS7="-","【-】","【"&amp;SUBSTITUTE(TEXT(AS7,"#,##0.00"),"-","△")&amp;"】"))</f>
        <v>【0.79】</v>
      </c>
      <c r="AT6" s="36">
        <f>IF(AT7="",NA(),AT7)</f>
        <v>971.59</v>
      </c>
      <c r="AU6" s="36">
        <f t="shared" ref="AU6:BC6" si="6">IF(AU7="",NA(),AU7)</f>
        <v>1789.04</v>
      </c>
      <c r="AV6" s="36">
        <f t="shared" si="6"/>
        <v>610.75</v>
      </c>
      <c r="AW6" s="36">
        <f t="shared" si="6"/>
        <v>611.42999999999995</v>
      </c>
      <c r="AX6" s="36">
        <f t="shared" si="6"/>
        <v>592.17999999999995</v>
      </c>
      <c r="AY6" s="36">
        <f t="shared" si="6"/>
        <v>852.01</v>
      </c>
      <c r="AZ6" s="36">
        <f t="shared" si="6"/>
        <v>963.24</v>
      </c>
      <c r="BA6" s="36">
        <f t="shared" si="6"/>
        <v>381.53</v>
      </c>
      <c r="BB6" s="36">
        <f t="shared" si="6"/>
        <v>391.54</v>
      </c>
      <c r="BC6" s="36">
        <f t="shared" si="6"/>
        <v>384.34</v>
      </c>
      <c r="BD6" s="35" t="str">
        <f>IF(BD7="","",IF(BD7="-","【-】","【"&amp;SUBSTITUTE(TEXT(BD7,"#,##0.00"),"-","△")&amp;"】"))</f>
        <v>【262.87】</v>
      </c>
      <c r="BE6" s="36">
        <f>IF(BE7="",NA(),BE7)</f>
        <v>138.46</v>
      </c>
      <c r="BF6" s="36">
        <f t="shared" ref="BF6:BN6" si="7">IF(BF7="",NA(),BF7)</f>
        <v>122.2</v>
      </c>
      <c r="BG6" s="36">
        <f t="shared" si="7"/>
        <v>119.01</v>
      </c>
      <c r="BH6" s="36">
        <f t="shared" si="7"/>
        <v>136.77000000000001</v>
      </c>
      <c r="BI6" s="36">
        <f t="shared" si="7"/>
        <v>119.36</v>
      </c>
      <c r="BJ6" s="36">
        <f t="shared" si="7"/>
        <v>391.4</v>
      </c>
      <c r="BK6" s="36">
        <f t="shared" si="7"/>
        <v>400.38</v>
      </c>
      <c r="BL6" s="36">
        <f t="shared" si="7"/>
        <v>393.27</v>
      </c>
      <c r="BM6" s="36">
        <f t="shared" si="7"/>
        <v>386.97</v>
      </c>
      <c r="BN6" s="36">
        <f t="shared" si="7"/>
        <v>380.58</v>
      </c>
      <c r="BO6" s="35" t="str">
        <f>IF(BO7="","",IF(BO7="-","【-】","【"&amp;SUBSTITUTE(TEXT(BO7,"#,##0.00"),"-","△")&amp;"】"))</f>
        <v>【270.87】</v>
      </c>
      <c r="BP6" s="36">
        <f>IF(BP7="",NA(),BP7)</f>
        <v>97.62</v>
      </c>
      <c r="BQ6" s="36">
        <f t="shared" ref="BQ6:BY6" si="8">IF(BQ7="",NA(),BQ7)</f>
        <v>92.59</v>
      </c>
      <c r="BR6" s="36">
        <f t="shared" si="8"/>
        <v>93.29</v>
      </c>
      <c r="BS6" s="36">
        <f t="shared" si="8"/>
        <v>98.05</v>
      </c>
      <c r="BT6" s="36">
        <f t="shared" si="8"/>
        <v>93.55</v>
      </c>
      <c r="BU6" s="36">
        <f t="shared" si="8"/>
        <v>95.91</v>
      </c>
      <c r="BV6" s="36">
        <f t="shared" si="8"/>
        <v>96.56</v>
      </c>
      <c r="BW6" s="36">
        <f t="shared" si="8"/>
        <v>100.47</v>
      </c>
      <c r="BX6" s="36">
        <f t="shared" si="8"/>
        <v>101.72</v>
      </c>
      <c r="BY6" s="36">
        <f t="shared" si="8"/>
        <v>102.38</v>
      </c>
      <c r="BZ6" s="35" t="str">
        <f>IF(BZ7="","",IF(BZ7="-","【-】","【"&amp;SUBSTITUTE(TEXT(BZ7,"#,##0.00"),"-","△")&amp;"】"))</f>
        <v>【105.59】</v>
      </c>
      <c r="CA6" s="36">
        <f>IF(CA7="",NA(),CA7)</f>
        <v>276.02</v>
      </c>
      <c r="CB6" s="36">
        <f t="shared" ref="CB6:CJ6" si="9">IF(CB7="",NA(),CB7)</f>
        <v>290.94</v>
      </c>
      <c r="CC6" s="36">
        <f t="shared" si="9"/>
        <v>288.43</v>
      </c>
      <c r="CD6" s="36">
        <f t="shared" si="9"/>
        <v>274.18</v>
      </c>
      <c r="CE6" s="36">
        <f t="shared" si="9"/>
        <v>288.36</v>
      </c>
      <c r="CF6" s="36">
        <f t="shared" si="9"/>
        <v>179.29</v>
      </c>
      <c r="CG6" s="36">
        <f t="shared" si="9"/>
        <v>177.14</v>
      </c>
      <c r="CH6" s="36">
        <f t="shared" si="9"/>
        <v>169.82</v>
      </c>
      <c r="CI6" s="36">
        <f t="shared" si="9"/>
        <v>168.2</v>
      </c>
      <c r="CJ6" s="36">
        <f t="shared" si="9"/>
        <v>168.67</v>
      </c>
      <c r="CK6" s="35" t="str">
        <f>IF(CK7="","",IF(CK7="-","【-】","【"&amp;SUBSTITUTE(TEXT(CK7,"#,##0.00"),"-","△")&amp;"】"))</f>
        <v>【163.27】</v>
      </c>
      <c r="CL6" s="36">
        <f>IF(CL7="",NA(),CL7)</f>
        <v>77.81</v>
      </c>
      <c r="CM6" s="36">
        <f t="shared" ref="CM6:CU6" si="10">IF(CM7="",NA(),CM7)</f>
        <v>73.37</v>
      </c>
      <c r="CN6" s="36">
        <f t="shared" si="10"/>
        <v>71.010000000000005</v>
      </c>
      <c r="CO6" s="36">
        <f t="shared" si="10"/>
        <v>72.14</v>
      </c>
      <c r="CP6" s="36">
        <f t="shared" si="10"/>
        <v>72.430000000000007</v>
      </c>
      <c r="CQ6" s="36">
        <f t="shared" si="10"/>
        <v>59.09</v>
      </c>
      <c r="CR6" s="36">
        <f t="shared" si="10"/>
        <v>55.64</v>
      </c>
      <c r="CS6" s="36">
        <f t="shared" si="10"/>
        <v>55.13</v>
      </c>
      <c r="CT6" s="36">
        <f t="shared" si="10"/>
        <v>54.77</v>
      </c>
      <c r="CU6" s="36">
        <f t="shared" si="10"/>
        <v>54.92</v>
      </c>
      <c r="CV6" s="35" t="str">
        <f>IF(CV7="","",IF(CV7="-","【-】","【"&amp;SUBSTITUTE(TEXT(CV7,"#,##0.00"),"-","△")&amp;"】"))</f>
        <v>【59.94】</v>
      </c>
      <c r="CW6" s="36">
        <f>IF(CW7="",NA(),CW7)</f>
        <v>85.32</v>
      </c>
      <c r="CX6" s="36">
        <f t="shared" ref="CX6:DF6" si="11">IF(CX7="",NA(),CX7)</f>
        <v>84.86</v>
      </c>
      <c r="CY6" s="36">
        <f t="shared" si="11"/>
        <v>85.27</v>
      </c>
      <c r="CZ6" s="36">
        <f t="shared" si="11"/>
        <v>83.29</v>
      </c>
      <c r="DA6" s="36">
        <f t="shared" si="11"/>
        <v>83.02</v>
      </c>
      <c r="DB6" s="36">
        <f t="shared" si="11"/>
        <v>85.4</v>
      </c>
      <c r="DC6" s="36">
        <f t="shared" si="11"/>
        <v>83.09</v>
      </c>
      <c r="DD6" s="36">
        <f t="shared" si="11"/>
        <v>83</v>
      </c>
      <c r="DE6" s="36">
        <f t="shared" si="11"/>
        <v>82.89</v>
      </c>
      <c r="DF6" s="36">
        <f t="shared" si="11"/>
        <v>82.66</v>
      </c>
      <c r="DG6" s="35" t="str">
        <f>IF(DG7="","",IF(DG7="-","【-】","【"&amp;SUBSTITUTE(TEXT(DG7,"#,##0.00"),"-","△")&amp;"】"))</f>
        <v>【90.22】</v>
      </c>
      <c r="DH6" s="36">
        <f>IF(DH7="",NA(),DH7)</f>
        <v>41.19</v>
      </c>
      <c r="DI6" s="36">
        <f t="shared" ref="DI6:DQ6" si="12">IF(DI7="",NA(),DI7)</f>
        <v>42.7</v>
      </c>
      <c r="DJ6" s="36">
        <f t="shared" si="12"/>
        <v>51.35</v>
      </c>
      <c r="DK6" s="36">
        <f t="shared" si="12"/>
        <v>53.26</v>
      </c>
      <c r="DL6" s="36">
        <f t="shared" si="12"/>
        <v>50.82</v>
      </c>
      <c r="DM6" s="36">
        <f t="shared" si="12"/>
        <v>36.36</v>
      </c>
      <c r="DN6" s="36">
        <f t="shared" si="12"/>
        <v>39.06</v>
      </c>
      <c r="DO6" s="36">
        <f t="shared" si="12"/>
        <v>46.66</v>
      </c>
      <c r="DP6" s="36">
        <f t="shared" si="12"/>
        <v>47.46</v>
      </c>
      <c r="DQ6" s="36">
        <f t="shared" si="12"/>
        <v>48.49</v>
      </c>
      <c r="DR6" s="35" t="str">
        <f>IF(DR7="","",IF(DR7="-","【-】","【"&amp;SUBSTITUTE(TEXT(DR7,"#,##0.00"),"-","△")&amp;"】"))</f>
        <v>【47.91】</v>
      </c>
      <c r="DS6" s="36">
        <f>IF(DS7="",NA(),DS7)</f>
        <v>3.48</v>
      </c>
      <c r="DT6" s="36">
        <f t="shared" ref="DT6:EB6" si="13">IF(DT7="",NA(),DT7)</f>
        <v>8.4</v>
      </c>
      <c r="DU6" s="36">
        <f t="shared" si="13"/>
        <v>10.37</v>
      </c>
      <c r="DV6" s="36">
        <f t="shared" si="13"/>
        <v>10.16</v>
      </c>
      <c r="DW6" s="36">
        <f t="shared" si="13"/>
        <v>17.46</v>
      </c>
      <c r="DX6" s="36">
        <f t="shared" si="13"/>
        <v>7.8</v>
      </c>
      <c r="DY6" s="36">
        <f t="shared" si="13"/>
        <v>8.8699999999999992</v>
      </c>
      <c r="DZ6" s="36">
        <f t="shared" si="13"/>
        <v>9.85</v>
      </c>
      <c r="EA6" s="36">
        <f t="shared" si="13"/>
        <v>9.7100000000000009</v>
      </c>
      <c r="EB6" s="36">
        <f t="shared" si="13"/>
        <v>12.79</v>
      </c>
      <c r="EC6" s="35" t="str">
        <f>IF(EC7="","",IF(EC7="-","【-】","【"&amp;SUBSTITUTE(TEXT(EC7,"#,##0.00"),"-","△")&amp;"】"))</f>
        <v>【15.00】</v>
      </c>
      <c r="ED6" s="36">
        <f>IF(ED7="",NA(),ED7)</f>
        <v>0.38</v>
      </c>
      <c r="EE6" s="36">
        <f t="shared" ref="EE6:EM6" si="14">IF(EE7="",NA(),EE7)</f>
        <v>0.13</v>
      </c>
      <c r="EF6" s="36">
        <f t="shared" si="14"/>
        <v>0.27</v>
      </c>
      <c r="EG6" s="35">
        <f t="shared" si="14"/>
        <v>0</v>
      </c>
      <c r="EH6" s="36">
        <f t="shared" si="14"/>
        <v>0.55000000000000004</v>
      </c>
      <c r="EI6" s="36">
        <f t="shared" si="14"/>
        <v>0.81</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42081</v>
      </c>
      <c r="D7" s="38">
        <v>46</v>
      </c>
      <c r="E7" s="38">
        <v>1</v>
      </c>
      <c r="F7" s="38">
        <v>0</v>
      </c>
      <c r="G7" s="38">
        <v>1</v>
      </c>
      <c r="H7" s="38" t="s">
        <v>105</v>
      </c>
      <c r="I7" s="38" t="s">
        <v>106</v>
      </c>
      <c r="J7" s="38" t="s">
        <v>107</v>
      </c>
      <c r="K7" s="38" t="s">
        <v>108</v>
      </c>
      <c r="L7" s="38" t="s">
        <v>109</v>
      </c>
      <c r="M7" s="38"/>
      <c r="N7" s="39" t="s">
        <v>110</v>
      </c>
      <c r="O7" s="39">
        <v>83.67</v>
      </c>
      <c r="P7" s="39">
        <v>96.59</v>
      </c>
      <c r="Q7" s="39">
        <v>4550</v>
      </c>
      <c r="R7" s="39">
        <v>30097</v>
      </c>
      <c r="S7" s="39">
        <v>147.53</v>
      </c>
      <c r="T7" s="39">
        <v>204.01</v>
      </c>
      <c r="U7" s="39">
        <v>29005</v>
      </c>
      <c r="V7" s="39">
        <v>147.53</v>
      </c>
      <c r="W7" s="39">
        <v>196.6</v>
      </c>
      <c r="X7" s="39">
        <v>100.47</v>
      </c>
      <c r="Y7" s="39">
        <v>94.57</v>
      </c>
      <c r="Z7" s="39">
        <v>96.79</v>
      </c>
      <c r="AA7" s="39">
        <v>100.34</v>
      </c>
      <c r="AB7" s="39">
        <v>99.42</v>
      </c>
      <c r="AC7" s="39">
        <v>106.41</v>
      </c>
      <c r="AD7" s="39">
        <v>106.55</v>
      </c>
      <c r="AE7" s="39">
        <v>110.01</v>
      </c>
      <c r="AF7" s="39">
        <v>111.21</v>
      </c>
      <c r="AG7" s="39">
        <v>111.71</v>
      </c>
      <c r="AH7" s="39">
        <v>114.35</v>
      </c>
      <c r="AI7" s="39">
        <v>0</v>
      </c>
      <c r="AJ7" s="39">
        <v>4.3</v>
      </c>
      <c r="AK7" s="39">
        <v>0</v>
      </c>
      <c r="AL7" s="39">
        <v>0</v>
      </c>
      <c r="AM7" s="39">
        <v>0</v>
      </c>
      <c r="AN7" s="39">
        <v>6.33</v>
      </c>
      <c r="AO7" s="39">
        <v>9.56</v>
      </c>
      <c r="AP7" s="39">
        <v>2.8</v>
      </c>
      <c r="AQ7" s="39">
        <v>1.93</v>
      </c>
      <c r="AR7" s="39">
        <v>1.72</v>
      </c>
      <c r="AS7" s="39">
        <v>0.79</v>
      </c>
      <c r="AT7" s="39">
        <v>971.59</v>
      </c>
      <c r="AU7" s="39">
        <v>1789.04</v>
      </c>
      <c r="AV7" s="39">
        <v>610.75</v>
      </c>
      <c r="AW7" s="39">
        <v>611.42999999999995</v>
      </c>
      <c r="AX7" s="39">
        <v>592.17999999999995</v>
      </c>
      <c r="AY7" s="39">
        <v>852.01</v>
      </c>
      <c r="AZ7" s="39">
        <v>963.24</v>
      </c>
      <c r="BA7" s="39">
        <v>381.53</v>
      </c>
      <c r="BB7" s="39">
        <v>391.54</v>
      </c>
      <c r="BC7" s="39">
        <v>384.34</v>
      </c>
      <c r="BD7" s="39">
        <v>262.87</v>
      </c>
      <c r="BE7" s="39">
        <v>138.46</v>
      </c>
      <c r="BF7" s="39">
        <v>122.2</v>
      </c>
      <c r="BG7" s="39">
        <v>119.01</v>
      </c>
      <c r="BH7" s="39">
        <v>136.77000000000001</v>
      </c>
      <c r="BI7" s="39">
        <v>119.36</v>
      </c>
      <c r="BJ7" s="39">
        <v>391.4</v>
      </c>
      <c r="BK7" s="39">
        <v>400.38</v>
      </c>
      <c r="BL7" s="39">
        <v>393.27</v>
      </c>
      <c r="BM7" s="39">
        <v>386.97</v>
      </c>
      <c r="BN7" s="39">
        <v>380.58</v>
      </c>
      <c r="BO7" s="39">
        <v>270.87</v>
      </c>
      <c r="BP7" s="39">
        <v>97.62</v>
      </c>
      <c r="BQ7" s="39">
        <v>92.59</v>
      </c>
      <c r="BR7" s="39">
        <v>93.29</v>
      </c>
      <c r="BS7" s="39">
        <v>98.05</v>
      </c>
      <c r="BT7" s="39">
        <v>93.55</v>
      </c>
      <c r="BU7" s="39">
        <v>95.91</v>
      </c>
      <c r="BV7" s="39">
        <v>96.56</v>
      </c>
      <c r="BW7" s="39">
        <v>100.47</v>
      </c>
      <c r="BX7" s="39">
        <v>101.72</v>
      </c>
      <c r="BY7" s="39">
        <v>102.38</v>
      </c>
      <c r="BZ7" s="39">
        <v>105.59</v>
      </c>
      <c r="CA7" s="39">
        <v>276.02</v>
      </c>
      <c r="CB7" s="39">
        <v>290.94</v>
      </c>
      <c r="CC7" s="39">
        <v>288.43</v>
      </c>
      <c r="CD7" s="39">
        <v>274.18</v>
      </c>
      <c r="CE7" s="39">
        <v>288.36</v>
      </c>
      <c r="CF7" s="39">
        <v>179.29</v>
      </c>
      <c r="CG7" s="39">
        <v>177.14</v>
      </c>
      <c r="CH7" s="39">
        <v>169.82</v>
      </c>
      <c r="CI7" s="39">
        <v>168.2</v>
      </c>
      <c r="CJ7" s="39">
        <v>168.67</v>
      </c>
      <c r="CK7" s="39">
        <v>163.27000000000001</v>
      </c>
      <c r="CL7" s="39">
        <v>77.81</v>
      </c>
      <c r="CM7" s="39">
        <v>73.37</v>
      </c>
      <c r="CN7" s="39">
        <v>71.010000000000005</v>
      </c>
      <c r="CO7" s="39">
        <v>72.14</v>
      </c>
      <c r="CP7" s="39">
        <v>72.430000000000007</v>
      </c>
      <c r="CQ7" s="39">
        <v>59.09</v>
      </c>
      <c r="CR7" s="39">
        <v>55.64</v>
      </c>
      <c r="CS7" s="39">
        <v>55.13</v>
      </c>
      <c r="CT7" s="39">
        <v>54.77</v>
      </c>
      <c r="CU7" s="39">
        <v>54.92</v>
      </c>
      <c r="CV7" s="39">
        <v>59.94</v>
      </c>
      <c r="CW7" s="39">
        <v>85.32</v>
      </c>
      <c r="CX7" s="39">
        <v>84.86</v>
      </c>
      <c r="CY7" s="39">
        <v>85.27</v>
      </c>
      <c r="CZ7" s="39">
        <v>83.29</v>
      </c>
      <c r="DA7" s="39">
        <v>83.02</v>
      </c>
      <c r="DB7" s="39">
        <v>85.4</v>
      </c>
      <c r="DC7" s="39">
        <v>83.09</v>
      </c>
      <c r="DD7" s="39">
        <v>83</v>
      </c>
      <c r="DE7" s="39">
        <v>82.89</v>
      </c>
      <c r="DF7" s="39">
        <v>82.66</v>
      </c>
      <c r="DG7" s="39">
        <v>90.22</v>
      </c>
      <c r="DH7" s="39">
        <v>41.19</v>
      </c>
      <c r="DI7" s="39">
        <v>42.7</v>
      </c>
      <c r="DJ7" s="39">
        <v>51.35</v>
      </c>
      <c r="DK7" s="39">
        <v>53.26</v>
      </c>
      <c r="DL7" s="39">
        <v>50.82</v>
      </c>
      <c r="DM7" s="39">
        <v>36.36</v>
      </c>
      <c r="DN7" s="39">
        <v>39.06</v>
      </c>
      <c r="DO7" s="39">
        <v>46.66</v>
      </c>
      <c r="DP7" s="39">
        <v>47.46</v>
      </c>
      <c r="DQ7" s="39">
        <v>48.49</v>
      </c>
      <c r="DR7" s="39">
        <v>47.91</v>
      </c>
      <c r="DS7" s="39">
        <v>3.48</v>
      </c>
      <c r="DT7" s="39">
        <v>8.4</v>
      </c>
      <c r="DU7" s="39">
        <v>10.37</v>
      </c>
      <c r="DV7" s="39">
        <v>10.16</v>
      </c>
      <c r="DW7" s="39">
        <v>17.46</v>
      </c>
      <c r="DX7" s="39">
        <v>7.8</v>
      </c>
      <c r="DY7" s="39">
        <v>8.8699999999999992</v>
      </c>
      <c r="DZ7" s="39">
        <v>9.85</v>
      </c>
      <c r="EA7" s="39">
        <v>9.7100000000000009</v>
      </c>
      <c r="EB7" s="39">
        <v>12.79</v>
      </c>
      <c r="EC7" s="39">
        <v>15</v>
      </c>
      <c r="ED7" s="39">
        <v>0.38</v>
      </c>
      <c r="EE7" s="39">
        <v>0.13</v>
      </c>
      <c r="EF7" s="39">
        <v>0.27</v>
      </c>
      <c r="EG7" s="39">
        <v>0</v>
      </c>
      <c r="EH7" s="39">
        <v>0.55000000000000004</v>
      </c>
      <c r="EI7" s="39">
        <v>0.81</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2018-02-22T08:31:41Z</cp:lastPrinted>
  <dcterms:created xsi:type="dcterms:W3CDTF">2017-12-25T01:21:38Z</dcterms:created>
  <dcterms:modified xsi:type="dcterms:W3CDTF">2018-02-22T08:32:57Z</dcterms:modified>
  <cp:category/>
</cp:coreProperties>
</file>