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33 美里町★\02修正分\"/>
    </mc:Choice>
  </mc:AlternateContent>
  <workbookProtection workbookPassword="B319" lockStructure="1"/>
  <bookViews>
    <workbookView xWindow="0" yWindow="0" windowWidth="20490" windowHeight="753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E86" i="4"/>
  <c r="AT10" i="4"/>
  <c r="AL10" i="4"/>
  <c r="AD10" i="4"/>
  <c r="B10" i="4"/>
  <c r="I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<sst xmlns="http://schemas.openxmlformats.org/spreadsheetml/2006/main" count="323" uniqueCount="123">
  <si>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</si>
  <si>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</si>
  <si>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</si>
  <si>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</si>
  <si>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</si>
  <si>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</si>
  <si>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</si>
  <si>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</si>
  <si>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</si>
  <si>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</si>
  <si>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</si>
  <si>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</si>
  <si>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</si>
  <si>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</si>
  <si>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</si>
  <si>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</si>
  <si>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</si>
  <si>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</si>
  <si>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</si>
  <si>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</si>
  <si>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</si>
  <si>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</si>
  <si>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</si>
  <si>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</si>
  <si>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</si>
  <si>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</si>
  <si>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</si>
  <si>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</si>
  <si>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</si>
  <si>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</si>
  <si>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</si>
  <si>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</si>
  <si>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</si>
  <si>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</si>
  <si>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</si>
  <si>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</si>
  <si>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</si>
  <si>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</si>
  <si>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</si>
  <si>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</si>
  <si>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</si>
  <si>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</si>
  <si>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</si>
  <si>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</si>
  <si>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</si>
  <si>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</si>
  <si>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</si>
  <si>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</si>
  <si>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</si>
  <si>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</si>
  <si>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</si>
  <si>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</si>
  <si>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</si>
  <si>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</si>
  <si>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</si>
  <si>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</si>
  <si>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</si>
  <si>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</si>
  <si>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</si>
  <si>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</si>
  <si>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</si>
  <si>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</si>
  <si>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</si>
  <si>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</si>
  <si>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</si>
  <si>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</si>
  <si>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</si>
  <si>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</si>
  <si>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</si>
  <si>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</si>
  <si>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</si>
  <si>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</si>
  <si>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</si>
  <si>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</si>
  <si>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</si>
  <si>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</si>
  <si>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</si>
  <si>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</si>
  <si>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</si>
  <si>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</si>
  <si>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</si>
  <si>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</si>
  <si>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</si>
  <si>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</si>
  <si>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</si>
  <si>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</si>
  <si>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</si>
  <si>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</si>
  <si>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</si>
  <si>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</si>
  <si>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</si>
  <si>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</si>
  <si>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</si>
  <si>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</si>
  <si>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</si>
  <si>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</si>
  <si>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</si>
  <si>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</si>
  <si>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</si>
  <si>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</si>
  <si>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</si>
  <si>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</si>
  <si>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</si>
  <si>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</si>
  <si>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</si>
  <si>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</si>
  <si>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</si>
  <si>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</si>
  <si>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美里町</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</si>
  <si>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</si>
  <si>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</si>
  <si>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</si>
  <si>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</si>
  <si>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</si>
  <si>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</si>
  <si>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</si>
  <si>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</si>
  <si>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</si>
  <si>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</si>
  <si>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①有形固定資産減価償却率について
　処理場施設の機器の多くが耐用年数を迎えようとしているため、計画的に順次更新を行わなければならない。</t>
    <rPh sb="1" eb="3">
      <t>ユウケイ</t>
    </rPh>
    <rPh sb="3" eb="5">
      <t>コテイ</t>
    </rPh>
    <rPh sb="5" eb="7">
      <t>シサン</t>
    </rPh>
    <rPh sb="7" eb="9">
      <t>ゲンカ</t>
    </rPh>
    <rPh sb="9" eb="11">
      <t>ショウキャク</t>
    </rPh>
    <rPh sb="11" eb="12">
      <t>リツ</t>
    </rPh>
    <rPh sb="18" eb="21">
      <t>ショリジョウ</t>
    </rPh>
    <rPh sb="21" eb="23">
      <t>シセツ</t>
    </rPh>
    <rPh sb="24" eb="26">
      <t>キキ</t>
    </rPh>
    <rPh sb="27" eb="28">
      <t>オオ</t>
    </rPh>
    <rPh sb="30" eb="32">
      <t>タイヨウ</t>
    </rPh>
    <rPh sb="32" eb="34">
      <t>ネンスウ</t>
    </rPh>
    <rPh sb="35" eb="36">
      <t>ムカ</t>
    </rPh>
    <rPh sb="47" eb="50">
      <t>ケイカクテキ</t>
    </rPh>
    <rPh sb="51" eb="53">
      <t>ジュンジ</t>
    </rPh>
    <rPh sb="53" eb="55">
      <t>コウシン</t>
    </rPh>
    <rPh sb="56" eb="57">
      <t>オコナ</t>
    </rPh>
    <phoneticPr fontId="4"/>
  </si>
  <si>
    <t>非設置</t>
    <phoneticPr fontId="4"/>
  </si>
  <si>
    <t>③流動比率について
　平成27年度まで法非適会計であり、現金の蓄積がなかったため、流動比率が低い状態となっている。今後の現金残高の見込みを把握しつつ、資金不足に陥らないよう経営しなければならない。
⑤経費回収率について
　100％を下回っているものの、類似団体平均を上回っている。100％に近づけるよう、収益及び費用の見直しを図らなければならない。
④企業債残高対事業規模比率について
　類似団体を上回っている。これは、元金償還金の財源の大半を元金及び資本費に対する一般会計繰入金（繰出基準内）としていることによる。なお、平成27年度下水道事業比較経営診断表における処理区域内人口１人あたりの地方債現在高は、類型平均を下回っている。
⑧水洗化率について
　類似団体平均を下回っている。未接続者に対しさならる普及活動を図らなければならない。</t>
    <rPh sb="178" eb="180">
      <t>キギョウ</t>
    </rPh>
    <rPh sb="180" eb="181">
      <t>サイ</t>
    </rPh>
    <rPh sb="181" eb="183">
      <t>ザンダカ</t>
    </rPh>
    <rPh sb="183" eb="184">
      <t>タイ</t>
    </rPh>
    <rPh sb="184" eb="186">
      <t>ジギョウ</t>
    </rPh>
    <rPh sb="186" eb="188">
      <t>キボ</t>
    </rPh>
    <rPh sb="188" eb="190">
      <t>ヒリツ</t>
    </rPh>
    <rPh sb="196" eb="198">
      <t>ルイジ</t>
    </rPh>
    <rPh sb="198" eb="200">
      <t>ダンタイ</t>
    </rPh>
    <rPh sb="201" eb="203">
      <t>ウワマワ</t>
    </rPh>
    <rPh sb="212" eb="214">
      <t>ガンキン</t>
    </rPh>
    <rPh sb="214" eb="217">
      <t>ショウカンキン</t>
    </rPh>
    <rPh sb="218" eb="220">
      <t>ザイゲン</t>
    </rPh>
    <rPh sb="221" eb="223">
      <t>タイハン</t>
    </rPh>
    <rPh sb="224" eb="226">
      <t>ガンキン</t>
    </rPh>
    <rPh sb="226" eb="227">
      <t>オヨ</t>
    </rPh>
    <rPh sb="228" eb="230">
      <t>シホン</t>
    </rPh>
    <rPh sb="230" eb="231">
      <t>ヒ</t>
    </rPh>
    <rPh sb="232" eb="233">
      <t>タイ</t>
    </rPh>
    <rPh sb="235" eb="237">
      <t>イッパン</t>
    </rPh>
    <rPh sb="237" eb="239">
      <t>カイケイ</t>
    </rPh>
    <rPh sb="239" eb="241">
      <t>クリイレ</t>
    </rPh>
    <rPh sb="241" eb="242">
      <t>キン</t>
    </rPh>
    <rPh sb="243" eb="245">
      <t>クリダ</t>
    </rPh>
    <rPh sb="245" eb="248">
      <t>キジュンナイ</t>
    </rPh>
    <rPh sb="263" eb="265">
      <t>ヘイセイ</t>
    </rPh>
    <rPh sb="267" eb="269">
      <t>ネンド</t>
    </rPh>
    <rPh sb="269" eb="272">
      <t>ゲスイドウ</t>
    </rPh>
    <rPh sb="272" eb="274">
      <t>ジギョウ</t>
    </rPh>
    <rPh sb="274" eb="276">
      <t>ヒカク</t>
    </rPh>
    <rPh sb="276" eb="278">
      <t>ケイエイ</t>
    </rPh>
    <rPh sb="278" eb="280">
      <t>シンダン</t>
    </rPh>
    <rPh sb="280" eb="281">
      <t>ヒョウ</t>
    </rPh>
    <rPh sb="285" eb="287">
      <t>ショリ</t>
    </rPh>
    <rPh sb="287" eb="290">
      <t>クイキナイ</t>
    </rPh>
    <rPh sb="290" eb="292">
      <t>ジンコウ</t>
    </rPh>
    <rPh sb="293" eb="294">
      <t>ニン</t>
    </rPh>
    <rPh sb="298" eb="301">
      <t>チホウサイ</t>
    </rPh>
    <rPh sb="301" eb="304">
      <t>ゲンザイダカ</t>
    </rPh>
    <rPh sb="306" eb="308">
      <t>ルイケイ</t>
    </rPh>
    <rPh sb="308" eb="310">
      <t>ヘイキン</t>
    </rPh>
    <rPh sb="311" eb="313">
      <t>シタマワ</t>
    </rPh>
    <rPh sb="321" eb="324">
      <t>スイセンカ</t>
    </rPh>
    <rPh sb="324" eb="325">
      <t>リツ</t>
    </rPh>
    <rPh sb="331" eb="333">
      <t>ルイジ</t>
    </rPh>
    <rPh sb="333" eb="335">
      <t>ダンタイ</t>
    </rPh>
    <rPh sb="335" eb="337">
      <t>ヘイキン</t>
    </rPh>
    <rPh sb="338" eb="340">
      <t>シタマワ</t>
    </rPh>
    <phoneticPr fontId="4"/>
  </si>
  <si>
    <t>　短期的な課題としては、水洗化率の向上が挙げられる。
　水洗化率を向上させることが、料金収入の向上に繋がり、経費回収率等の他の指標の改善も期待できる。
　中長期的な課題としては、処理場施設の機器更新が挙げられる。
　処理場施設の機器の大量更新期が到来するため、補助事業等を活用し、順次更新を行っていかなければならない。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</si>
</sst>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BFC-404E-8C36-A87F9BA43A3D}"/>
            </c:ext>
          </c:extLst>
        </c:ser>
        <c:dLbls>
          <c:showLegendKey val="0"/>
          <c:showVal val="0"/>
          <c:showCatName val="0"/>
          <c:showSerName val="0"/>
          <c:showPercent val="0"/>
          <c:showBubbleSize val="0"/>
        </c:dLbls>
        <c:gapWidth val="150"/>
        <c:axId val="246028928"/>
        <c:axId val="2462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2.0499999999999998</c:v>
                </c:pt>
              </c:numCache>
            </c:numRef>
          </c:val>
          <c:smooth val="0"/>
          <c:extLst>
            <c:ext xmlns:c16="http://schemas.microsoft.com/office/drawing/2014/chart" uri="{C3380CC4-5D6E-409C-BE32-E72D297353CC}">
              <c16:uniqueId val="{00000001-FBFC-404E-8C36-A87F9BA43A3D}"/>
            </c:ext>
          </c:extLst>
        </c:ser>
        <c:dLbls>
          <c:showLegendKey val="0"/>
          <c:showVal val="0"/>
          <c:showCatName val="0"/>
          <c:showSerName val="0"/>
          <c:showPercent val="0"/>
          <c:showBubbleSize val="0"/>
        </c:dLbls>
        <c:marker val="1"/>
        <c:smooth val="0"/>
        <c:axId val="246028928"/>
        <c:axId val="246267264"/>
      </c:lineChart>
      <c:dateAx>
        <c:axId val="246028928"/>
        <c:scaling>
          <c:orientation val="minMax"/>
        </c:scaling>
        <c:delete val="1"/>
        <c:axPos val="b"/>
        <c:numFmt formatCode="ge" sourceLinked="1"/>
        <c:majorTickMark val="none"/>
        <c:minorTickMark val="none"/>
        <c:tickLblPos val="none"/>
        <c:crossAx val="246267264"/>
        <c:crosses val="autoZero"/>
        <c:auto val="1"/>
        <c:lblOffset val="100"/>
        <c:baseTimeUnit val="years"/>
      </c:dateAx>
      <c:valAx>
        <c:axId val="2462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0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38.51</c:v>
                </c:pt>
              </c:numCache>
            </c:numRef>
          </c:val>
          <c:extLst>
            <c:ext xmlns:c16="http://schemas.microsoft.com/office/drawing/2014/chart" uri="{C3380CC4-5D6E-409C-BE32-E72D297353CC}">
              <c16:uniqueId val="{00000000-80B7-41D4-B1B9-894B8F57360B}"/>
            </c:ext>
          </c:extLst>
        </c:ser>
        <c:dLbls>
          <c:showLegendKey val="0"/>
          <c:showVal val="0"/>
          <c:showCatName val="0"/>
          <c:showSerName val="0"/>
          <c:showPercent val="0"/>
          <c:showBubbleSize val="0"/>
        </c:dLbls>
        <c:gapWidth val="150"/>
        <c:axId val="339487744"/>
        <c:axId val="3394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60.65</c:v>
                </c:pt>
              </c:numCache>
            </c:numRef>
          </c:val>
          <c:smooth val="0"/>
          <c:extLst>
            <c:ext xmlns:c16="http://schemas.microsoft.com/office/drawing/2014/chart" uri="{C3380CC4-5D6E-409C-BE32-E72D297353CC}">
              <c16:uniqueId val="{00000001-80B7-41D4-B1B9-894B8F57360B}"/>
            </c:ext>
          </c:extLst>
        </c:ser>
        <c:dLbls>
          <c:showLegendKey val="0"/>
          <c:showVal val="0"/>
          <c:showCatName val="0"/>
          <c:showSerName val="0"/>
          <c:showPercent val="0"/>
          <c:showBubbleSize val="0"/>
        </c:dLbls>
        <c:marker val="1"/>
        <c:smooth val="0"/>
        <c:axId val="339487744"/>
        <c:axId val="339498112"/>
      </c:lineChart>
      <c:dateAx>
        <c:axId val="339487744"/>
        <c:scaling>
          <c:orientation val="minMax"/>
        </c:scaling>
        <c:delete val="1"/>
        <c:axPos val="b"/>
        <c:numFmt formatCode="ge" sourceLinked="1"/>
        <c:majorTickMark val="none"/>
        <c:minorTickMark val="none"/>
        <c:tickLblPos val="none"/>
        <c:crossAx val="339498112"/>
        <c:crosses val="autoZero"/>
        <c:auto val="1"/>
        <c:lblOffset val="100"/>
        <c:baseTimeUnit val="years"/>
      </c:dateAx>
      <c:valAx>
        <c:axId val="3394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76.03</c:v>
                </c:pt>
              </c:numCache>
            </c:numRef>
          </c:val>
          <c:extLst>
            <c:ext xmlns:c16="http://schemas.microsoft.com/office/drawing/2014/chart" uri="{C3380CC4-5D6E-409C-BE32-E72D297353CC}">
              <c16:uniqueId val="{00000000-1197-419D-907E-D9F472D7992C}"/>
            </c:ext>
          </c:extLst>
        </c:ser>
        <c:dLbls>
          <c:showLegendKey val="0"/>
          <c:showVal val="0"/>
          <c:showCatName val="0"/>
          <c:showSerName val="0"/>
          <c:showPercent val="0"/>
          <c:showBubbleSize val="0"/>
        </c:dLbls>
        <c:gapWidth val="150"/>
        <c:axId val="339511936"/>
        <c:axId val="3395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84.58</c:v>
                </c:pt>
              </c:numCache>
            </c:numRef>
          </c:val>
          <c:smooth val="0"/>
          <c:extLst>
            <c:ext xmlns:c16="http://schemas.microsoft.com/office/drawing/2014/chart" uri="{C3380CC4-5D6E-409C-BE32-E72D297353CC}">
              <c16:uniqueId val="{00000001-1197-419D-907E-D9F472D7992C}"/>
            </c:ext>
          </c:extLst>
        </c:ser>
        <c:dLbls>
          <c:showLegendKey val="0"/>
          <c:showVal val="0"/>
          <c:showCatName val="0"/>
          <c:showSerName val="0"/>
          <c:showPercent val="0"/>
          <c:showBubbleSize val="0"/>
        </c:dLbls>
        <c:marker val="1"/>
        <c:smooth val="0"/>
        <c:axId val="339511936"/>
        <c:axId val="339530496"/>
      </c:lineChart>
      <c:dateAx>
        <c:axId val="339511936"/>
        <c:scaling>
          <c:orientation val="minMax"/>
        </c:scaling>
        <c:delete val="1"/>
        <c:axPos val="b"/>
        <c:numFmt formatCode="ge" sourceLinked="1"/>
        <c:majorTickMark val="none"/>
        <c:minorTickMark val="none"/>
        <c:tickLblPos val="none"/>
        <c:crossAx val="339530496"/>
        <c:crosses val="autoZero"/>
        <c:auto val="1"/>
        <c:lblOffset val="100"/>
        <c:baseTimeUnit val="years"/>
      </c:dateAx>
      <c:valAx>
        <c:axId val="3395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102.37</c:v>
                </c:pt>
              </c:numCache>
            </c:numRef>
          </c:val>
          <c:extLst>
            <c:ext xmlns:c16="http://schemas.microsoft.com/office/drawing/2014/chart" uri="{C3380CC4-5D6E-409C-BE32-E72D297353CC}">
              <c16:uniqueId val="{00000000-748C-4273-9BA8-88E4BAE05F80}"/>
            </c:ext>
          </c:extLst>
        </c:ser>
        <c:dLbls>
          <c:showLegendKey val="0"/>
          <c:showVal val="0"/>
          <c:showCatName val="0"/>
          <c:showSerName val="0"/>
          <c:showPercent val="0"/>
          <c:showBubbleSize val="0"/>
        </c:dLbls>
        <c:gapWidth val="150"/>
        <c:axId val="246415744"/>
        <c:axId val="2466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99.66</c:v>
                </c:pt>
              </c:numCache>
            </c:numRef>
          </c:val>
          <c:smooth val="0"/>
          <c:extLst>
            <c:ext xmlns:c16="http://schemas.microsoft.com/office/drawing/2014/chart" uri="{C3380CC4-5D6E-409C-BE32-E72D297353CC}">
              <c16:uniqueId val="{00000001-748C-4273-9BA8-88E4BAE05F80}"/>
            </c:ext>
          </c:extLst>
        </c:ser>
        <c:dLbls>
          <c:showLegendKey val="0"/>
          <c:showVal val="0"/>
          <c:showCatName val="0"/>
          <c:showSerName val="0"/>
          <c:showPercent val="0"/>
          <c:showBubbleSize val="0"/>
        </c:dLbls>
        <c:marker val="1"/>
        <c:smooth val="0"/>
        <c:axId val="246415744"/>
        <c:axId val="246641792"/>
      </c:lineChart>
      <c:dateAx>
        <c:axId val="246415744"/>
        <c:scaling>
          <c:orientation val="minMax"/>
        </c:scaling>
        <c:delete val="1"/>
        <c:axPos val="b"/>
        <c:numFmt formatCode="ge" sourceLinked="1"/>
        <c:majorTickMark val="none"/>
        <c:minorTickMark val="none"/>
        <c:tickLblPos val="none"/>
        <c:crossAx val="246641792"/>
        <c:crosses val="autoZero"/>
        <c:auto val="1"/>
        <c:lblOffset val="100"/>
        <c:baseTimeUnit val="years"/>
      </c:dateAx>
      <c:valAx>
        <c:axId val="2466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42.4</c:v>
                </c:pt>
              </c:numCache>
            </c:numRef>
          </c:val>
          <c:extLst>
            <c:ext xmlns:c16="http://schemas.microsoft.com/office/drawing/2014/chart" uri="{C3380CC4-5D6E-409C-BE32-E72D297353CC}">
              <c16:uniqueId val="{00000000-C835-4C71-9D5B-DC83B07969BF}"/>
            </c:ext>
          </c:extLst>
        </c:ser>
        <c:dLbls>
          <c:showLegendKey val="0"/>
          <c:showVal val="0"/>
          <c:showCatName val="0"/>
          <c:showSerName val="0"/>
          <c:showPercent val="0"/>
          <c:showBubbleSize val="0"/>
        </c:dLbls>
        <c:gapWidth val="150"/>
        <c:axId val="249160448"/>
        <c:axId val="2491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22.9</c:v>
                </c:pt>
              </c:numCache>
            </c:numRef>
          </c:val>
          <c:smooth val="0"/>
          <c:extLst>
            <c:ext xmlns:c16="http://schemas.microsoft.com/office/drawing/2014/chart" uri="{C3380CC4-5D6E-409C-BE32-E72D297353CC}">
              <c16:uniqueId val="{00000001-C835-4C71-9D5B-DC83B07969BF}"/>
            </c:ext>
          </c:extLst>
        </c:ser>
        <c:dLbls>
          <c:showLegendKey val="0"/>
          <c:showVal val="0"/>
          <c:showCatName val="0"/>
          <c:showSerName val="0"/>
          <c:showPercent val="0"/>
          <c:showBubbleSize val="0"/>
        </c:dLbls>
        <c:marker val="1"/>
        <c:smooth val="0"/>
        <c:axId val="249160448"/>
        <c:axId val="249162368"/>
      </c:lineChart>
      <c:dateAx>
        <c:axId val="249160448"/>
        <c:scaling>
          <c:orientation val="minMax"/>
        </c:scaling>
        <c:delete val="1"/>
        <c:axPos val="b"/>
        <c:numFmt formatCode="ge" sourceLinked="1"/>
        <c:majorTickMark val="none"/>
        <c:minorTickMark val="none"/>
        <c:tickLblPos val="none"/>
        <c:crossAx val="249162368"/>
        <c:crosses val="autoZero"/>
        <c:auto val="1"/>
        <c:lblOffset val="100"/>
        <c:baseTimeUnit val="years"/>
      </c:dateAx>
      <c:valAx>
        <c:axId val="2491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0F4-4F16-95C3-A5F8E6B58A92}"/>
            </c:ext>
          </c:extLst>
        </c:ser>
        <c:dLbls>
          <c:showLegendKey val="0"/>
          <c:showVal val="0"/>
          <c:showCatName val="0"/>
          <c:showSerName val="0"/>
          <c:showPercent val="0"/>
          <c:showBubbleSize val="0"/>
        </c:dLbls>
        <c:gapWidth val="150"/>
        <c:axId val="253881344"/>
        <c:axId val="253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0F4-4F16-95C3-A5F8E6B58A92}"/>
            </c:ext>
          </c:extLst>
        </c:ser>
        <c:dLbls>
          <c:showLegendKey val="0"/>
          <c:showVal val="0"/>
          <c:showCatName val="0"/>
          <c:showSerName val="0"/>
          <c:showPercent val="0"/>
          <c:showBubbleSize val="0"/>
        </c:dLbls>
        <c:marker val="1"/>
        <c:smooth val="0"/>
        <c:axId val="253881344"/>
        <c:axId val="253924864"/>
      </c:lineChart>
      <c:dateAx>
        <c:axId val="253881344"/>
        <c:scaling>
          <c:orientation val="minMax"/>
        </c:scaling>
        <c:delete val="1"/>
        <c:axPos val="b"/>
        <c:numFmt formatCode="ge" sourceLinked="1"/>
        <c:majorTickMark val="none"/>
        <c:minorTickMark val="none"/>
        <c:tickLblPos val="none"/>
        <c:crossAx val="253924864"/>
        <c:crosses val="autoZero"/>
        <c:auto val="1"/>
        <c:lblOffset val="100"/>
        <c:baseTimeUnit val="years"/>
      </c:dateAx>
      <c:valAx>
        <c:axId val="2539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36-46BA-8ED5-0B0C2EB231D5}"/>
            </c:ext>
          </c:extLst>
        </c:ser>
        <c:dLbls>
          <c:showLegendKey val="0"/>
          <c:showVal val="0"/>
          <c:showCatName val="0"/>
          <c:showSerName val="0"/>
          <c:showPercent val="0"/>
          <c:showBubbleSize val="0"/>
        </c:dLbls>
        <c:gapWidth val="150"/>
        <c:axId val="249460608"/>
        <c:axId val="2540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225.39</c:v>
                </c:pt>
              </c:numCache>
            </c:numRef>
          </c:val>
          <c:smooth val="0"/>
          <c:extLst>
            <c:ext xmlns:c16="http://schemas.microsoft.com/office/drawing/2014/chart" uri="{C3380CC4-5D6E-409C-BE32-E72D297353CC}">
              <c16:uniqueId val="{00000001-1336-46BA-8ED5-0B0C2EB231D5}"/>
            </c:ext>
          </c:extLst>
        </c:ser>
        <c:dLbls>
          <c:showLegendKey val="0"/>
          <c:showVal val="0"/>
          <c:showCatName val="0"/>
          <c:showSerName val="0"/>
          <c:showPercent val="0"/>
          <c:showBubbleSize val="0"/>
        </c:dLbls>
        <c:marker val="1"/>
        <c:smooth val="0"/>
        <c:axId val="249460608"/>
        <c:axId val="254078976"/>
      </c:lineChart>
      <c:dateAx>
        <c:axId val="249460608"/>
        <c:scaling>
          <c:orientation val="minMax"/>
        </c:scaling>
        <c:delete val="1"/>
        <c:axPos val="b"/>
        <c:numFmt formatCode="ge" sourceLinked="1"/>
        <c:majorTickMark val="none"/>
        <c:minorTickMark val="none"/>
        <c:tickLblPos val="none"/>
        <c:crossAx val="254078976"/>
        <c:crosses val="autoZero"/>
        <c:auto val="1"/>
        <c:lblOffset val="100"/>
        <c:baseTimeUnit val="years"/>
      </c:dateAx>
      <c:valAx>
        <c:axId val="2540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45.11</c:v>
                </c:pt>
              </c:numCache>
            </c:numRef>
          </c:val>
          <c:extLst>
            <c:ext xmlns:c16="http://schemas.microsoft.com/office/drawing/2014/chart" uri="{C3380CC4-5D6E-409C-BE32-E72D297353CC}">
              <c16:uniqueId val="{00000000-E613-4618-BE52-974FE0C329C6}"/>
            </c:ext>
          </c:extLst>
        </c:ser>
        <c:dLbls>
          <c:showLegendKey val="0"/>
          <c:showVal val="0"/>
          <c:showCatName val="0"/>
          <c:showSerName val="0"/>
          <c:showPercent val="0"/>
          <c:showBubbleSize val="0"/>
        </c:dLbls>
        <c:gapWidth val="150"/>
        <c:axId val="254300928"/>
        <c:axId val="2543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31.84</c:v>
                </c:pt>
              </c:numCache>
            </c:numRef>
          </c:val>
          <c:smooth val="0"/>
          <c:extLst>
            <c:ext xmlns:c16="http://schemas.microsoft.com/office/drawing/2014/chart" uri="{C3380CC4-5D6E-409C-BE32-E72D297353CC}">
              <c16:uniqueId val="{00000001-E613-4618-BE52-974FE0C329C6}"/>
            </c:ext>
          </c:extLst>
        </c:ser>
        <c:dLbls>
          <c:showLegendKey val="0"/>
          <c:showVal val="0"/>
          <c:showCatName val="0"/>
          <c:showSerName val="0"/>
          <c:showPercent val="0"/>
          <c:showBubbleSize val="0"/>
        </c:dLbls>
        <c:marker val="1"/>
        <c:smooth val="0"/>
        <c:axId val="254300928"/>
        <c:axId val="254302848"/>
      </c:lineChart>
      <c:dateAx>
        <c:axId val="254300928"/>
        <c:scaling>
          <c:orientation val="minMax"/>
        </c:scaling>
        <c:delete val="1"/>
        <c:axPos val="b"/>
        <c:numFmt formatCode="ge" sourceLinked="1"/>
        <c:majorTickMark val="none"/>
        <c:minorTickMark val="none"/>
        <c:tickLblPos val="none"/>
        <c:crossAx val="254302848"/>
        <c:crosses val="autoZero"/>
        <c:auto val="1"/>
        <c:lblOffset val="100"/>
        <c:baseTimeUnit val="years"/>
      </c:dateAx>
      <c:valAx>
        <c:axId val="2543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2579.04</c:v>
                </c:pt>
              </c:numCache>
            </c:numRef>
          </c:val>
          <c:extLst>
            <c:ext xmlns:c16="http://schemas.microsoft.com/office/drawing/2014/chart" uri="{C3380CC4-5D6E-409C-BE32-E72D297353CC}">
              <c16:uniqueId val="{00000000-576B-4860-B799-484AA12A823D}"/>
            </c:ext>
          </c:extLst>
        </c:ser>
        <c:dLbls>
          <c:showLegendKey val="0"/>
          <c:showVal val="0"/>
          <c:showCatName val="0"/>
          <c:showSerName val="0"/>
          <c:showPercent val="0"/>
          <c:showBubbleSize val="0"/>
        </c:dLbls>
        <c:gapWidth val="150"/>
        <c:axId val="337179008"/>
        <c:axId val="33718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974.93</c:v>
                </c:pt>
              </c:numCache>
            </c:numRef>
          </c:val>
          <c:smooth val="0"/>
          <c:extLst>
            <c:ext xmlns:c16="http://schemas.microsoft.com/office/drawing/2014/chart" uri="{C3380CC4-5D6E-409C-BE32-E72D297353CC}">
              <c16:uniqueId val="{00000001-576B-4860-B799-484AA12A823D}"/>
            </c:ext>
          </c:extLst>
        </c:ser>
        <c:dLbls>
          <c:showLegendKey val="0"/>
          <c:showVal val="0"/>
          <c:showCatName val="0"/>
          <c:showSerName val="0"/>
          <c:showPercent val="0"/>
          <c:showBubbleSize val="0"/>
        </c:dLbls>
        <c:marker val="1"/>
        <c:smooth val="0"/>
        <c:axId val="337179008"/>
        <c:axId val="337180928"/>
      </c:lineChart>
      <c:dateAx>
        <c:axId val="337179008"/>
        <c:scaling>
          <c:orientation val="minMax"/>
        </c:scaling>
        <c:delete val="1"/>
        <c:axPos val="b"/>
        <c:numFmt formatCode="ge" sourceLinked="1"/>
        <c:majorTickMark val="none"/>
        <c:minorTickMark val="none"/>
        <c:tickLblPos val="none"/>
        <c:crossAx val="337180928"/>
        <c:crosses val="autoZero"/>
        <c:auto val="1"/>
        <c:lblOffset val="100"/>
        <c:baseTimeUnit val="years"/>
      </c:dateAx>
      <c:valAx>
        <c:axId val="3371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58.13</c:v>
                </c:pt>
              </c:numCache>
            </c:numRef>
          </c:val>
          <c:extLst>
            <c:ext xmlns:c16="http://schemas.microsoft.com/office/drawing/2014/chart" uri="{C3380CC4-5D6E-409C-BE32-E72D297353CC}">
              <c16:uniqueId val="{00000000-F4FF-4E81-9E15-F5E9BB674A96}"/>
            </c:ext>
          </c:extLst>
        </c:ser>
        <c:dLbls>
          <c:showLegendKey val="0"/>
          <c:showVal val="0"/>
          <c:showCatName val="0"/>
          <c:showSerName val="0"/>
          <c:showPercent val="0"/>
          <c:showBubbleSize val="0"/>
        </c:dLbls>
        <c:gapWidth val="150"/>
        <c:axId val="337330176"/>
        <c:axId val="3373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55.32</c:v>
                </c:pt>
              </c:numCache>
            </c:numRef>
          </c:val>
          <c:smooth val="0"/>
          <c:extLst>
            <c:ext xmlns:c16="http://schemas.microsoft.com/office/drawing/2014/chart" uri="{C3380CC4-5D6E-409C-BE32-E72D297353CC}">
              <c16:uniqueId val="{00000001-F4FF-4E81-9E15-F5E9BB674A96}"/>
            </c:ext>
          </c:extLst>
        </c:ser>
        <c:dLbls>
          <c:showLegendKey val="0"/>
          <c:showVal val="0"/>
          <c:showCatName val="0"/>
          <c:showSerName val="0"/>
          <c:showPercent val="0"/>
          <c:showBubbleSize val="0"/>
        </c:dLbls>
        <c:marker val="1"/>
        <c:smooth val="0"/>
        <c:axId val="337330176"/>
        <c:axId val="337332096"/>
      </c:lineChart>
      <c:dateAx>
        <c:axId val="337330176"/>
        <c:scaling>
          <c:orientation val="minMax"/>
        </c:scaling>
        <c:delete val="1"/>
        <c:axPos val="b"/>
        <c:numFmt formatCode="ge" sourceLinked="1"/>
        <c:majorTickMark val="none"/>
        <c:minorTickMark val="none"/>
        <c:tickLblPos val="none"/>
        <c:crossAx val="337332096"/>
        <c:crosses val="autoZero"/>
        <c:auto val="1"/>
        <c:lblOffset val="100"/>
        <c:baseTimeUnit val="years"/>
      </c:dateAx>
      <c:valAx>
        <c:axId val="3373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334.17</c:v>
                </c:pt>
              </c:numCache>
            </c:numRef>
          </c:val>
          <c:extLst>
            <c:ext xmlns:c16="http://schemas.microsoft.com/office/drawing/2014/chart" uri="{C3380CC4-5D6E-409C-BE32-E72D297353CC}">
              <c16:uniqueId val="{00000000-F2A3-42D8-A012-FEDE642D7790}"/>
            </c:ext>
          </c:extLst>
        </c:ser>
        <c:dLbls>
          <c:showLegendKey val="0"/>
          <c:showVal val="0"/>
          <c:showCatName val="0"/>
          <c:showSerName val="0"/>
          <c:showPercent val="0"/>
          <c:showBubbleSize val="0"/>
        </c:dLbls>
        <c:gapWidth val="150"/>
        <c:axId val="337636736"/>
        <c:axId val="3376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283.17</c:v>
                </c:pt>
              </c:numCache>
            </c:numRef>
          </c:val>
          <c:smooth val="0"/>
          <c:extLst>
            <c:ext xmlns:c16="http://schemas.microsoft.com/office/drawing/2014/chart" uri="{C3380CC4-5D6E-409C-BE32-E72D297353CC}">
              <c16:uniqueId val="{00000001-F2A3-42D8-A012-FEDE642D7790}"/>
            </c:ext>
          </c:extLst>
        </c:ser>
        <c:dLbls>
          <c:showLegendKey val="0"/>
          <c:showVal val="0"/>
          <c:showCatName val="0"/>
          <c:showSerName val="0"/>
          <c:showPercent val="0"/>
          <c:showBubbleSize val="0"/>
        </c:dLbls>
        <c:marker val="1"/>
        <c:smooth val="0"/>
        <c:axId val="337636736"/>
        <c:axId val="337659392"/>
      </c:lineChart>
      <c:dateAx>
        <c:axId val="337636736"/>
        <c:scaling>
          <c:orientation val="minMax"/>
        </c:scaling>
        <c:delete val="1"/>
        <c:axPos val="b"/>
        <c:numFmt formatCode="ge" sourceLinked="1"/>
        <c:majorTickMark val="none"/>
        <c:minorTickMark val="none"/>
        <c:tickLblPos val="none"/>
        <c:crossAx val="337659392"/>
        <c:crosses val="autoZero"/>
        <c:auto val="1"/>
        <c:lblOffset val="100"/>
        <c:baseTimeUnit val="years"/>
      </c:dateAx>
      <c:valAx>
        <c:axId val="3376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宮城県　美里町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120</v>
      </c>
      <c r="AE8" s="50"/>
      <c r="AF8" s="50"/>
      <c r="AG8" s="50"/>
      <c r="AH8" s="50"/>
      <c r="AI8" s="50"/>
      <c r="AJ8" s="50"/>
      <c r="AK8" s="4"/>
      <c r="AL8" s="51">
        <f>データ!S6</f>
        <v>24975</v>
      </c>
      <c r="AM8" s="51"/>
      <c r="AN8" s="51"/>
      <c r="AO8" s="51"/>
      <c r="AP8" s="51"/>
      <c r="AQ8" s="51"/>
      <c r="AR8" s="51"/>
      <c r="AS8" s="51"/>
      <c r="AT8" s="46">
        <f>データ!T6</f>
        <v>74.95</v>
      </c>
      <c r="AU8" s="46"/>
      <c r="AV8" s="46"/>
      <c r="AW8" s="46"/>
      <c r="AX8" s="46"/>
      <c r="AY8" s="46"/>
      <c r="AZ8" s="46"/>
      <c r="BA8" s="46"/>
      <c r="BB8" s="46">
        <f>データ!U6</f>
        <v>333.22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69.13</v>
      </c>
      <c r="J10" s="46"/>
      <c r="K10" s="46"/>
      <c r="L10" s="46"/>
      <c r="M10" s="46"/>
      <c r="N10" s="46"/>
      <c r="O10" s="46"/>
      <c r="P10" s="46">
        <f>データ!P6</f>
        <v>31.51</v>
      </c>
      <c r="Q10" s="46"/>
      <c r="R10" s="46"/>
      <c r="S10" s="46"/>
      <c r="T10" s="46"/>
      <c r="U10" s="46"/>
      <c r="V10" s="46"/>
      <c r="W10" s="46">
        <f>データ!Q6</f>
        <v>96.19</v>
      </c>
      <c r="X10" s="46"/>
      <c r="Y10" s="46"/>
      <c r="Z10" s="46"/>
      <c r="AA10" s="46"/>
      <c r="AB10" s="46"/>
      <c r="AC10" s="46"/>
      <c r="AD10" s="51">
        <f>データ!R6</f>
        <v>3670</v>
      </c>
      <c r="AE10" s="51"/>
      <c r="AF10" s="51"/>
      <c r="AG10" s="51"/>
      <c r="AH10" s="51"/>
      <c r="AI10" s="51"/>
      <c r="AJ10" s="51"/>
      <c r="AK10" s="2"/>
      <c r="AL10" s="51">
        <f>データ!V6</f>
        <v>7825</v>
      </c>
      <c r="AM10" s="51"/>
      <c r="AN10" s="51"/>
      <c r="AO10" s="51"/>
      <c r="AP10" s="51"/>
      <c r="AQ10" s="51"/>
      <c r="AR10" s="51"/>
      <c r="AS10" s="51"/>
      <c r="AT10" s="46">
        <f>データ!W6</f>
        <v>6.73</v>
      </c>
      <c r="AU10" s="46"/>
      <c r="AV10" s="46"/>
      <c r="AW10" s="46"/>
      <c r="AX10" s="46"/>
      <c r="AY10" s="46"/>
      <c r="AZ10" s="46"/>
      <c r="BA10" s="46"/>
      <c r="BB10" s="46">
        <f>データ!X6</f>
        <v>1162.7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45055</v>
      </c>
      <c r="D6" s="34">
        <f t="shared" si="3"/>
        <v>46</v>
      </c>
      <c r="E6" s="34">
        <f t="shared" si="3"/>
        <v>17</v>
      </c>
      <c r="F6" s="34">
        <f t="shared" si="3"/>
        <v>5</v>
      </c>
      <c r="G6" s="34">
        <f t="shared" si="3"/>
        <v>0</v>
      </c>
      <c r="H6" s="34" t="str">
        <f t="shared" si="3"/>
        <v>宮城県　美里町</v>
      </c>
      <c r="I6" s="34" t="str">
        <f t="shared" si="3"/>
        <v>法適用</v>
      </c>
      <c r="J6" s="34" t="str">
        <f t="shared" si="3"/>
        <v>下水道事業</v>
      </c>
      <c r="K6" s="34" t="str">
        <f t="shared" si="3"/>
        <v>農業集落排水</v>
      </c>
      <c r="L6" s="34" t="str">
        <f t="shared" si="3"/>
        <v>F2</v>
      </c>
      <c r="M6" s="34">
        <f t="shared" si="3"/>
        <v>0</v>
      </c>
      <c r="N6" s="35" t="str">
        <f t="shared" si="3"/>
        <v>-</v>
      </c>
      <c r="O6" s="35">
        <f t="shared" si="3"/>
        <v>69.13</v>
      </c>
      <c r="P6" s="35">
        <f t="shared" si="3"/>
        <v>31.51</v>
      </c>
      <c r="Q6" s="35">
        <f t="shared" si="3"/>
        <v>96.19</v>
      </c>
      <c r="R6" s="35">
        <f t="shared" si="3"/>
        <v>3670</v>
      </c>
      <c r="S6" s="35">
        <f t="shared" si="3"/>
        <v>24975</v>
      </c>
      <c r="T6" s="35">
        <f t="shared" si="3"/>
        <v>74.95</v>
      </c>
      <c r="U6" s="35">
        <f t="shared" si="3"/>
        <v>333.22</v>
      </c>
      <c r="V6" s="35">
        <f t="shared" si="3"/>
        <v>7825</v>
      </c>
      <c r="W6" s="35">
        <f t="shared" si="3"/>
        <v>6.73</v>
      </c>
      <c r="X6" s="35">
        <f t="shared" si="3"/>
        <v>1162.7</v>
      </c>
      <c r="Y6" s="36" t="str">
        <f>IF(Y7="",NA(),Y7)</f>
        <v>-</v>
      </c>
      <c r="Z6" s="36" t="str">
        <f t="shared" ref="Z6:AH6" si="4">IF(Z7="",NA(),Z7)</f>
        <v>-</v>
      </c>
      <c r="AA6" s="36" t="str">
        <f t="shared" si="4"/>
        <v>-</v>
      </c>
      <c r="AB6" s="36" t="str">
        <f t="shared" si="4"/>
        <v>-</v>
      </c>
      <c r="AC6" s="36">
        <f t="shared" si="4"/>
        <v>102.37</v>
      </c>
      <c r="AD6" s="36" t="str">
        <f t="shared" si="4"/>
        <v>-</v>
      </c>
      <c r="AE6" s="36" t="str">
        <f t="shared" si="4"/>
        <v>-</v>
      </c>
      <c r="AF6" s="36" t="str">
        <f t="shared" si="4"/>
        <v>-</v>
      </c>
      <c r="AG6" s="36" t="str">
        <f t="shared" si="4"/>
        <v>-</v>
      </c>
      <c r="AH6" s="36">
        <f t="shared" si="4"/>
        <v>99.66</v>
      </c>
      <c r="AI6" s="35" t="str">
        <f>IF(AI7="","",IF(AI7="-","【-】","【"&amp;SUBSTITUTE(TEXT(AI7,"#,##0.00"),"-","△")&amp;"】"))</f>
        <v>【99.11】</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225.39</v>
      </c>
      <c r="AT6" s="35" t="str">
        <f>IF(AT7="","",IF(AT7="-","【-】","【"&amp;SUBSTITUTE(TEXT(AT7,"#,##0.00"),"-","△")&amp;"】"))</f>
        <v>【206.58】</v>
      </c>
      <c r="AU6" s="36" t="str">
        <f>IF(AU7="",NA(),AU7)</f>
        <v>-</v>
      </c>
      <c r="AV6" s="36" t="str">
        <f t="shared" ref="AV6:BD6" si="6">IF(AV7="",NA(),AV7)</f>
        <v>-</v>
      </c>
      <c r="AW6" s="36" t="str">
        <f t="shared" si="6"/>
        <v>-</v>
      </c>
      <c r="AX6" s="36" t="str">
        <f t="shared" si="6"/>
        <v>-</v>
      </c>
      <c r="AY6" s="36">
        <f t="shared" si="6"/>
        <v>45.11</v>
      </c>
      <c r="AZ6" s="36" t="str">
        <f t="shared" si="6"/>
        <v>-</v>
      </c>
      <c r="BA6" s="36" t="str">
        <f t="shared" si="6"/>
        <v>-</v>
      </c>
      <c r="BB6" s="36" t="str">
        <f t="shared" si="6"/>
        <v>-</v>
      </c>
      <c r="BC6" s="36" t="str">
        <f t="shared" si="6"/>
        <v>-</v>
      </c>
      <c r="BD6" s="36">
        <f t="shared" si="6"/>
        <v>31.84</v>
      </c>
      <c r="BE6" s="35" t="str">
        <f>IF(BE7="","",IF(BE7="-","【-】","【"&amp;SUBSTITUTE(TEXT(BE7,"#,##0.00"),"-","△")&amp;"】"))</f>
        <v>【34.54】</v>
      </c>
      <c r="BF6" s="36" t="str">
        <f>IF(BF7="",NA(),BF7)</f>
        <v>-</v>
      </c>
      <c r="BG6" s="36" t="str">
        <f t="shared" ref="BG6:BO6" si="7">IF(BG7="",NA(),BG7)</f>
        <v>-</v>
      </c>
      <c r="BH6" s="36" t="str">
        <f t="shared" si="7"/>
        <v>-</v>
      </c>
      <c r="BI6" s="36" t="str">
        <f t="shared" si="7"/>
        <v>-</v>
      </c>
      <c r="BJ6" s="36">
        <f t="shared" si="7"/>
        <v>2579.04</v>
      </c>
      <c r="BK6" s="36" t="str">
        <f t="shared" si="7"/>
        <v>-</v>
      </c>
      <c r="BL6" s="36" t="str">
        <f t="shared" si="7"/>
        <v>-</v>
      </c>
      <c r="BM6" s="36" t="str">
        <f t="shared" si="7"/>
        <v>-</v>
      </c>
      <c r="BN6" s="36" t="str">
        <f t="shared" si="7"/>
        <v>-</v>
      </c>
      <c r="BO6" s="36">
        <f t="shared" si="7"/>
        <v>974.93</v>
      </c>
      <c r="BP6" s="35" t="str">
        <f>IF(BP7="","",IF(BP7="-","【-】","【"&amp;SUBSTITUTE(TEXT(BP7,"#,##0.00"),"-","△")&amp;"】"))</f>
        <v>【914.53】</v>
      </c>
      <c r="BQ6" s="36" t="str">
        <f>IF(BQ7="",NA(),BQ7)</f>
        <v>-</v>
      </c>
      <c r="BR6" s="36" t="str">
        <f t="shared" ref="BR6:BZ6" si="8">IF(BR7="",NA(),BR7)</f>
        <v>-</v>
      </c>
      <c r="BS6" s="36" t="str">
        <f t="shared" si="8"/>
        <v>-</v>
      </c>
      <c r="BT6" s="36" t="str">
        <f t="shared" si="8"/>
        <v>-</v>
      </c>
      <c r="BU6" s="36">
        <f t="shared" si="8"/>
        <v>58.13</v>
      </c>
      <c r="BV6" s="36" t="str">
        <f t="shared" si="8"/>
        <v>-</v>
      </c>
      <c r="BW6" s="36" t="str">
        <f t="shared" si="8"/>
        <v>-</v>
      </c>
      <c r="BX6" s="36" t="str">
        <f t="shared" si="8"/>
        <v>-</v>
      </c>
      <c r="BY6" s="36" t="str">
        <f t="shared" si="8"/>
        <v>-</v>
      </c>
      <c r="BZ6" s="36">
        <f t="shared" si="8"/>
        <v>55.32</v>
      </c>
      <c r="CA6" s="35" t="str">
        <f>IF(CA7="","",IF(CA7="-","【-】","【"&amp;SUBSTITUTE(TEXT(CA7,"#,##0.00"),"-","△")&amp;"】"))</f>
        <v>【55.73】</v>
      </c>
      <c r="CB6" s="36" t="str">
        <f>IF(CB7="",NA(),CB7)</f>
        <v>-</v>
      </c>
      <c r="CC6" s="36" t="str">
        <f t="shared" ref="CC6:CK6" si="9">IF(CC7="",NA(),CC7)</f>
        <v>-</v>
      </c>
      <c r="CD6" s="36" t="str">
        <f t="shared" si="9"/>
        <v>-</v>
      </c>
      <c r="CE6" s="36" t="str">
        <f t="shared" si="9"/>
        <v>-</v>
      </c>
      <c r="CF6" s="36">
        <f t="shared" si="9"/>
        <v>334.17</v>
      </c>
      <c r="CG6" s="36" t="str">
        <f t="shared" si="9"/>
        <v>-</v>
      </c>
      <c r="CH6" s="36" t="str">
        <f t="shared" si="9"/>
        <v>-</v>
      </c>
      <c r="CI6" s="36" t="str">
        <f t="shared" si="9"/>
        <v>-</v>
      </c>
      <c r="CJ6" s="36" t="str">
        <f t="shared" si="9"/>
        <v>-</v>
      </c>
      <c r="CK6" s="36">
        <f t="shared" si="9"/>
        <v>283.17</v>
      </c>
      <c r="CL6" s="35" t="str">
        <f>IF(CL7="","",IF(CL7="-","【-】","【"&amp;SUBSTITUTE(TEXT(CL7,"#,##0.00"),"-","△")&amp;"】"))</f>
        <v>【276.78】</v>
      </c>
      <c r="CM6" s="36" t="str">
        <f>IF(CM7="",NA(),CM7)</f>
        <v>-</v>
      </c>
      <c r="CN6" s="36" t="str">
        <f t="shared" ref="CN6:CV6" si="10">IF(CN7="",NA(),CN7)</f>
        <v>-</v>
      </c>
      <c r="CO6" s="36" t="str">
        <f t="shared" si="10"/>
        <v>-</v>
      </c>
      <c r="CP6" s="36" t="str">
        <f t="shared" si="10"/>
        <v>-</v>
      </c>
      <c r="CQ6" s="36">
        <f t="shared" si="10"/>
        <v>38.51</v>
      </c>
      <c r="CR6" s="36" t="str">
        <f t="shared" si="10"/>
        <v>-</v>
      </c>
      <c r="CS6" s="36" t="str">
        <f t="shared" si="10"/>
        <v>-</v>
      </c>
      <c r="CT6" s="36" t="str">
        <f t="shared" si="10"/>
        <v>-</v>
      </c>
      <c r="CU6" s="36" t="str">
        <f t="shared" si="10"/>
        <v>-</v>
      </c>
      <c r="CV6" s="36">
        <f t="shared" si="10"/>
        <v>60.65</v>
      </c>
      <c r="CW6" s="35" t="str">
        <f>IF(CW7="","",IF(CW7="-","【-】","【"&amp;SUBSTITUTE(TEXT(CW7,"#,##0.00"),"-","△")&amp;"】"))</f>
        <v>【59.15】</v>
      </c>
      <c r="CX6" s="36" t="str">
        <f>IF(CX7="",NA(),CX7)</f>
        <v>-</v>
      </c>
      <c r="CY6" s="36" t="str">
        <f t="shared" ref="CY6:DG6" si="11">IF(CY7="",NA(),CY7)</f>
        <v>-</v>
      </c>
      <c r="CZ6" s="36" t="str">
        <f t="shared" si="11"/>
        <v>-</v>
      </c>
      <c r="DA6" s="36" t="str">
        <f t="shared" si="11"/>
        <v>-</v>
      </c>
      <c r="DB6" s="36">
        <f t="shared" si="11"/>
        <v>76.03</v>
      </c>
      <c r="DC6" s="36" t="str">
        <f t="shared" si="11"/>
        <v>-</v>
      </c>
      <c r="DD6" s="36" t="str">
        <f t="shared" si="11"/>
        <v>-</v>
      </c>
      <c r="DE6" s="36" t="str">
        <f t="shared" si="11"/>
        <v>-</v>
      </c>
      <c r="DF6" s="36" t="str">
        <f t="shared" si="11"/>
        <v>-</v>
      </c>
      <c r="DG6" s="36">
        <f t="shared" si="11"/>
        <v>84.58</v>
      </c>
      <c r="DH6" s="35" t="str">
        <f>IF(DH7="","",IF(DH7="-","【-】","【"&amp;SUBSTITUTE(TEXT(DH7,"#,##0.00"),"-","△")&amp;"】"))</f>
        <v>【85.01】</v>
      </c>
      <c r="DI6" s="36" t="str">
        <f>IF(DI7="",NA(),DI7)</f>
        <v>-</v>
      </c>
      <c r="DJ6" s="36" t="str">
        <f t="shared" ref="DJ6:DR6" si="12">IF(DJ7="",NA(),DJ7)</f>
        <v>-</v>
      </c>
      <c r="DK6" s="36" t="str">
        <f t="shared" si="12"/>
        <v>-</v>
      </c>
      <c r="DL6" s="36" t="str">
        <f t="shared" si="12"/>
        <v>-</v>
      </c>
      <c r="DM6" s="36">
        <f t="shared" si="12"/>
        <v>42.4</v>
      </c>
      <c r="DN6" s="36" t="str">
        <f t="shared" si="12"/>
        <v>-</v>
      </c>
      <c r="DO6" s="36" t="str">
        <f t="shared" si="12"/>
        <v>-</v>
      </c>
      <c r="DP6" s="36" t="str">
        <f t="shared" si="12"/>
        <v>-</v>
      </c>
      <c r="DQ6" s="36" t="str">
        <f t="shared" si="12"/>
        <v>-</v>
      </c>
      <c r="DR6" s="36">
        <f t="shared" si="12"/>
        <v>22.9</v>
      </c>
      <c r="DS6" s="35" t="str">
        <f>IF(DS7="","",IF(DS7="-","【-】","【"&amp;SUBSTITUTE(TEXT(DS7,"#,##0.00"),"-","△")&amp;"】"))</f>
        <v>【22.37】</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2.0499999999999998</v>
      </c>
      <c r="EO6" s="35" t="str">
        <f>IF(EO7="","",IF(EO7="-","【-】","【"&amp;SUBSTITUTE(TEXT(EO7,"#,##0.00"),"-","△")&amp;"】"))</f>
        <v>【1.58】</v>
      </c>
    </row>
    <row r="7" spans="1:148" s="37" customFormat="1" x14ac:dyDescent="0.15">
      <c r="A7" s="29"/>
      <c r="B7" s="38">
        <v>2016</v>
      </c>
      <c r="C7" s="38">
        <v>45055</v>
      </c>
      <c r="D7" s="38">
        <v>46</v>
      </c>
      <c r="E7" s="38">
        <v>17</v>
      </c>
      <c r="F7" s="38">
        <v>5</v>
      </c>
      <c r="G7" s="38">
        <v>0</v>
      </c>
      <c r="H7" s="38" t="s">
        <v>108</v>
      </c>
      <c r="I7" s="38" t="s">
        <v>109</v>
      </c>
      <c r="J7" s="38" t="s">
        <v>110</v>
      </c>
      <c r="K7" s="38" t="s">
        <v>111</v>
      </c>
      <c r="L7" s="38" t="s">
        <v>112</v>
      </c>
      <c r="M7" s="38"/>
      <c r="N7" s="39" t="s">
        <v>113</v>
      </c>
      <c r="O7" s="39">
        <v>69.13</v>
      </c>
      <c r="P7" s="39">
        <v>31.51</v>
      </c>
      <c r="Q7" s="39">
        <v>96.19</v>
      </c>
      <c r="R7" s="39">
        <v>3670</v>
      </c>
      <c r="S7" s="39">
        <v>24975</v>
      </c>
      <c r="T7" s="39">
        <v>74.95</v>
      </c>
      <c r="U7" s="39">
        <v>333.22</v>
      </c>
      <c r="V7" s="39">
        <v>7825</v>
      </c>
      <c r="W7" s="39">
        <v>6.73</v>
      </c>
      <c r="X7" s="39">
        <v>1162.7</v>
      </c>
      <c r="Y7" s="39" t="s">
        <v>113</v>
      </c>
      <c r="Z7" s="39" t="s">
        <v>113</v>
      </c>
      <c r="AA7" s="39" t="s">
        <v>113</v>
      </c>
      <c r="AB7" s="39" t="s">
        <v>113</v>
      </c>
      <c r="AC7" s="39">
        <v>102.37</v>
      </c>
      <c r="AD7" s="39" t="s">
        <v>113</v>
      </c>
      <c r="AE7" s="39" t="s">
        <v>113</v>
      </c>
      <c r="AF7" s="39" t="s">
        <v>113</v>
      </c>
      <c r="AG7" s="39" t="s">
        <v>113</v>
      </c>
      <c r="AH7" s="39">
        <v>99.66</v>
      </c>
      <c r="AI7" s="39">
        <v>99.11</v>
      </c>
      <c r="AJ7" s="39" t="s">
        <v>113</v>
      </c>
      <c r="AK7" s="39" t="s">
        <v>113</v>
      </c>
      <c r="AL7" s="39" t="s">
        <v>113</v>
      </c>
      <c r="AM7" s="39" t="s">
        <v>113</v>
      </c>
      <c r="AN7" s="39">
        <v>0</v>
      </c>
      <c r="AO7" s="39" t="s">
        <v>113</v>
      </c>
      <c r="AP7" s="39" t="s">
        <v>113</v>
      </c>
      <c r="AQ7" s="39" t="s">
        <v>113</v>
      </c>
      <c r="AR7" s="39" t="s">
        <v>113</v>
      </c>
      <c r="AS7" s="39">
        <v>225.39</v>
      </c>
      <c r="AT7" s="39">
        <v>206.58</v>
      </c>
      <c r="AU7" s="39" t="s">
        <v>113</v>
      </c>
      <c r="AV7" s="39" t="s">
        <v>113</v>
      </c>
      <c r="AW7" s="39" t="s">
        <v>113</v>
      </c>
      <c r="AX7" s="39" t="s">
        <v>113</v>
      </c>
      <c r="AY7" s="39">
        <v>45.11</v>
      </c>
      <c r="AZ7" s="39" t="s">
        <v>113</v>
      </c>
      <c r="BA7" s="39" t="s">
        <v>113</v>
      </c>
      <c r="BB7" s="39" t="s">
        <v>113</v>
      </c>
      <c r="BC7" s="39" t="s">
        <v>113</v>
      </c>
      <c r="BD7" s="39">
        <v>31.84</v>
      </c>
      <c r="BE7" s="39">
        <v>34.54</v>
      </c>
      <c r="BF7" s="39" t="s">
        <v>113</v>
      </c>
      <c r="BG7" s="39" t="s">
        <v>113</v>
      </c>
      <c r="BH7" s="39" t="s">
        <v>113</v>
      </c>
      <c r="BI7" s="39" t="s">
        <v>113</v>
      </c>
      <c r="BJ7" s="39">
        <v>2579.04</v>
      </c>
      <c r="BK7" s="39" t="s">
        <v>113</v>
      </c>
      <c r="BL7" s="39" t="s">
        <v>113</v>
      </c>
      <c r="BM7" s="39" t="s">
        <v>113</v>
      </c>
      <c r="BN7" s="39" t="s">
        <v>113</v>
      </c>
      <c r="BO7" s="39">
        <v>974.93</v>
      </c>
      <c r="BP7" s="39">
        <v>914.53</v>
      </c>
      <c r="BQ7" s="39" t="s">
        <v>113</v>
      </c>
      <c r="BR7" s="39" t="s">
        <v>113</v>
      </c>
      <c r="BS7" s="39" t="s">
        <v>113</v>
      </c>
      <c r="BT7" s="39" t="s">
        <v>113</v>
      </c>
      <c r="BU7" s="39">
        <v>58.13</v>
      </c>
      <c r="BV7" s="39" t="s">
        <v>113</v>
      </c>
      <c r="BW7" s="39" t="s">
        <v>113</v>
      </c>
      <c r="BX7" s="39" t="s">
        <v>113</v>
      </c>
      <c r="BY7" s="39" t="s">
        <v>113</v>
      </c>
      <c r="BZ7" s="39">
        <v>55.32</v>
      </c>
      <c r="CA7" s="39">
        <v>55.73</v>
      </c>
      <c r="CB7" s="39" t="s">
        <v>113</v>
      </c>
      <c r="CC7" s="39" t="s">
        <v>113</v>
      </c>
      <c r="CD7" s="39" t="s">
        <v>113</v>
      </c>
      <c r="CE7" s="39" t="s">
        <v>113</v>
      </c>
      <c r="CF7" s="39">
        <v>334.17</v>
      </c>
      <c r="CG7" s="39" t="s">
        <v>113</v>
      </c>
      <c r="CH7" s="39" t="s">
        <v>113</v>
      </c>
      <c r="CI7" s="39" t="s">
        <v>113</v>
      </c>
      <c r="CJ7" s="39" t="s">
        <v>113</v>
      </c>
      <c r="CK7" s="39">
        <v>283.17</v>
      </c>
      <c r="CL7" s="39">
        <v>276.77999999999997</v>
      </c>
      <c r="CM7" s="39" t="s">
        <v>113</v>
      </c>
      <c r="CN7" s="39" t="s">
        <v>113</v>
      </c>
      <c r="CO7" s="39" t="s">
        <v>113</v>
      </c>
      <c r="CP7" s="39" t="s">
        <v>113</v>
      </c>
      <c r="CQ7" s="39">
        <v>38.51</v>
      </c>
      <c r="CR7" s="39" t="s">
        <v>113</v>
      </c>
      <c r="CS7" s="39" t="s">
        <v>113</v>
      </c>
      <c r="CT7" s="39" t="s">
        <v>113</v>
      </c>
      <c r="CU7" s="39" t="s">
        <v>113</v>
      </c>
      <c r="CV7" s="39">
        <v>60.65</v>
      </c>
      <c r="CW7" s="39">
        <v>59.15</v>
      </c>
      <c r="CX7" s="39" t="s">
        <v>113</v>
      </c>
      <c r="CY7" s="39" t="s">
        <v>113</v>
      </c>
      <c r="CZ7" s="39" t="s">
        <v>113</v>
      </c>
      <c r="DA7" s="39" t="s">
        <v>113</v>
      </c>
      <c r="DB7" s="39">
        <v>76.03</v>
      </c>
      <c r="DC7" s="39" t="s">
        <v>113</v>
      </c>
      <c r="DD7" s="39" t="s">
        <v>113</v>
      </c>
      <c r="DE7" s="39" t="s">
        <v>113</v>
      </c>
      <c r="DF7" s="39" t="s">
        <v>113</v>
      </c>
      <c r="DG7" s="39">
        <v>84.58</v>
      </c>
      <c r="DH7" s="39">
        <v>85.01</v>
      </c>
      <c r="DI7" s="39" t="s">
        <v>113</v>
      </c>
      <c r="DJ7" s="39" t="s">
        <v>113</v>
      </c>
      <c r="DK7" s="39" t="s">
        <v>113</v>
      </c>
      <c r="DL7" s="39" t="s">
        <v>113</v>
      </c>
      <c r="DM7" s="39">
        <v>42.4</v>
      </c>
      <c r="DN7" s="39" t="s">
        <v>113</v>
      </c>
      <c r="DO7" s="39" t="s">
        <v>113</v>
      </c>
      <c r="DP7" s="39" t="s">
        <v>113</v>
      </c>
      <c r="DQ7" s="39" t="s">
        <v>113</v>
      </c>
      <c r="DR7" s="39">
        <v>22.9</v>
      </c>
      <c r="DS7" s="39">
        <v>22.37</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2017-12-25T01:57:41Z</dcterms:created>
  <dcterms:modified xsi:type="dcterms:W3CDTF">2018-02-16T08:09:15Z</dcterms:modified>
  <cp:category/>
</cp:coreProperties>
</file>