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467.MISATO4.000\Desktop\H29照会もの\30経営比較分析表0207\"/>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<sst xmlns="http://schemas.openxmlformats.org/spreadsheetml/2006/main" count="232" uniqueCount="120">
  <si>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</si>
  <si>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</si>
  <si>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</si>
  <si>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</si>
  <si>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</si>
  <si>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</si>
  <si>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</si>
  <si>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</si>
  <si>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</si>
  <si>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</si>
  <si>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</si>
  <si>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</si>
  <si>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</si>
  <si>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</si>
  <si>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</si>
  <si>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</si>
  <si>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</si>
  <si>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</si>
  <si>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</si>
  <si>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</si>
  <si>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</si>
  <si>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</si>
  <si>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</si>
  <si>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</si>
  <si>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</si>
  <si>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</si>
  <si>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</si>
  <si>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</si>
  <si>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</si>
  <si>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</si>
  <si>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</si>
  <si>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</si>
  <si>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</si>
  <si>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</si>
  <si>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</si>
  <si>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</si>
  <si>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</si>
  <si>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</si>
  <si>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</si>
  <si>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</si>
  <si>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</si>
  <si>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</si>
  <si>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</si>
  <si>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</si>
  <si>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</si>
  <si>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</si>
  <si>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</si>
  <si>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</si>
  <si>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</si>
  <si>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</si>
  <si>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</si>
  <si>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</si>
  <si>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</si>
  <si>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</si>
  <si>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</si>
  <si>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</si>
  <si>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</si>
  <si>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</si>
  <si>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</si>
  <si>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</si>
  <si>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</si>
  <si>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</si>
  <si>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</si>
  <si>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</si>
  <si>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</si>
  <si>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</si>
  <si>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</si>
  <si>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</si>
  <si>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</si>
  <si>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</si>
  <si>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</si>
  <si>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</si>
  <si>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</si>
  <si>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</si>
  <si>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</si>
  <si>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</si>
  <si>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</si>
  <si>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</si>
  <si>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</si>
  <si>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</si>
  <si>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</si>
  <si>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</si>
  <si>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</si>
  <si>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</si>
  <si>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</si>
  <si>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</si>
  <si>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</si>
  <si>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</si>
  <si>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</si>
  <si>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</si>
  <si>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</si>
  <si>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</si>
  <si>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</si>
  <si>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</si>
  <si>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</si>
  <si>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</si>
  <si>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</si>
  <si>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</si>
  <si>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</si>
  <si>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</si>
  <si>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</si>
  <si>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</si>
  <si>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</si>
  <si>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</si>
  <si>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</si>
  <si>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美里町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</si>
  <si>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</si>
  <si>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</si>
  <si>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</si>
  <si>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</si>
  <si>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</si>
  <si>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</si>
  <si>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</si>
  <si>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</si>
  <si>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</si>
  <si>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</si>
  <si>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</si>
  <si>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有形固定資産減価償却率が類似団体と比較して低いのは、浄水場の建設や南郷地域の石綿セメント管の更新が完了したため、所有する資産が比較的新しくなったためと考えられる。
　しかしながら、管路経年化率が類似団体に比べ高いのは、小牛田地域の石綿セメント管の更新がまだ終了していないためと考えられる。
　管路更新率は類型団体を下回っている。更新を行う路線の復旧要件等の地理的条件により事業費が嵩み、老朽管の更新延長が伸び悩んでいる状況にある。</t>
    <rPh sb="1" eb="3">
      <t>ユウケイ</t>
    </rPh>
    <rPh sb="31" eb="33">
      <t>ケンセツ</t>
    </rPh>
    <rPh sb="50" eb="52">
      <t>カンリョウ</t>
    </rPh>
    <rPh sb="57" eb="59">
      <t>ショユウ</t>
    </rPh>
    <rPh sb="61" eb="63">
      <t>シサン</t>
    </rPh>
    <rPh sb="64" eb="67">
      <t>ヒカクテキ</t>
    </rPh>
    <rPh sb="67" eb="68">
      <t>アタラ</t>
    </rPh>
    <phoneticPr fontId="4"/>
  </si>
  <si>
    <t>　老朽管の更新を早急に進めたいが、財源となる料金収入が給水人口減少や節水機器の普及により減少している。
　そのため、企業債により老朽管の更新を進めているが、今後も企業債償還額が増加傾向で推移する予定であり、経営を圧迫している状況である。
　水道料金については、平成25年度と平成26年度に料金改定を行ったが、料金回収率は100％に達していない。
　今後については、効率的に老朽管の更新を行い有収率を向上させる必要がある。
　また、安定経営が持続可能な料金水準の検討、更なる経費節減を行うため包括的業務委託の検討を行う必要がある。</t>
    <rPh sb="27" eb="29">
      <t>キュウスイ</t>
    </rPh>
    <rPh sb="78" eb="80">
      <t>コンゴ</t>
    </rPh>
    <rPh sb="86" eb="87">
      <t>ガク</t>
    </rPh>
    <rPh sb="88" eb="90">
      <t>ゾウカ</t>
    </rPh>
    <rPh sb="90" eb="92">
      <t>ケイコウ</t>
    </rPh>
    <rPh sb="93" eb="95">
      <t>スイイ</t>
    </rPh>
    <rPh sb="97" eb="99">
      <t>ヨテイ</t>
    </rPh>
    <rPh sb="137" eb="139">
      <t>ヘイセイ</t>
    </rPh>
    <rPh sb="141" eb="142">
      <t>ネン</t>
    </rPh>
    <rPh sb="142" eb="143">
      <t>ド</t>
    </rPh>
    <phoneticPr fontId="4"/>
  </si>
  <si>
    <t>　経営収支比率は100.51％、累積欠損金比率は0％であり、現時点では、赤字団体ではないが、料金回収率は96.48％に留まっており、必要な経費を水道料金収入で確保できていない。
　給水原価が類似団体より122.22円高いことが原因と考えられる。現在の給水原価を低く抑えるよう、更なる経費の節減が必要である。
　流動比率が類似団体より低いのは、現金等流動資産が減少し、企業債償還金の流動負債が増えていることが原因と考えられる。
　企業債残高給水収益比率が類似団体より193.26％高いのは類似団体より企業債残高が多いことが原因と考えられる。今後、企業債の借入額と償還額のバランスをとることで、企業債残高給水収益比率が減少傾向で推移するものと考える。
　施設利用率は類似団体より3.97％低い水準である。給水人口の減少により配水量が減少していることが原因と考えられる。
　有収率は、類似団体と同水準で推移している。</t>
    <rPh sb="59" eb="60">
      <t>トド</t>
    </rPh>
    <rPh sb="269" eb="271">
      <t>コンゴ</t>
    </rPh>
    <rPh sb="272" eb="274">
      <t>キギョウ</t>
    </rPh>
    <rPh sb="274" eb="275">
      <t>サイ</t>
    </rPh>
    <rPh sb="276" eb="278">
      <t>カリイレ</t>
    </rPh>
    <rPh sb="278" eb="279">
      <t>ガク</t>
    </rPh>
    <rPh sb="280" eb="282">
      <t>ショウカン</t>
    </rPh>
    <rPh sb="282" eb="283">
      <t>ガク</t>
    </rPh>
    <rPh sb="307" eb="309">
      <t>ゲンショウ</t>
    </rPh>
    <rPh sb="309" eb="311">
      <t>ケイコウ</t>
    </rPh>
    <rPh sb="312" eb="314">
      <t>スイイ</t>
    </rPh>
    <rPh sb="319" eb="320">
      <t>カンガ</t>
    </rPh>
    <rPh sb="342" eb="343">
      <t>ヒク</t>
    </rPh>
    <rPh sb="350" eb="352">
      <t>キュウスイ</t>
    </rPh>
    <rPh sb="352" eb="354">
      <t>ジンコウ</t>
    </rPh>
    <rPh sb="355" eb="357">
      <t>ゲンショウ</t>
    </rPh>
    <rPh sb="360" eb="362">
      <t>ハイスイ</t>
    </rPh>
    <rPh sb="362" eb="363">
      <t>リョウ</t>
    </rPh>
    <rPh sb="364" eb="366">
      <t>ゲンショウ</t>
    </rPh>
    <rPh sb="373" eb="375">
      <t>ゲンイン</t>
    </rPh>
    <rPh sb="376" eb="377">
      <t>カンガ</t>
    </rPh>
    <rPh sb="394" eb="395">
      <t>ドウ</t>
    </rPh>
    <rPh sb="395" eb="397">
      <t>スイジュン</t>
    </rPh>
    <rPh sb="398" eb="40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</si>
</sst>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0.35</c:v>
                </c:pt>
                <c:pt idx="2">
                  <c:v>0.69</c:v>
                </c:pt>
                <c:pt idx="3">
                  <c:v>0.37</c:v>
                </c:pt>
                <c:pt idx="4">
                  <c:v>0.34</c:v>
                </c:pt>
              </c:numCache>
            </c:numRef>
          </c:val>
        </c:ser>
        <c:dLbls>
          <c:showLegendKey val="0"/>
          <c:showVal val="0"/>
          <c:showCatName val="0"/>
          <c:showSerName val="0"/>
          <c:showPercent val="0"/>
          <c:showBubbleSize val="0"/>
        </c:dLbls>
        <c:gapWidth val="150"/>
        <c:axId val="153327472"/>
        <c:axId val="15332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53327472"/>
        <c:axId val="153327864"/>
      </c:lineChart>
      <c:dateAx>
        <c:axId val="153327472"/>
        <c:scaling>
          <c:orientation val="minMax"/>
        </c:scaling>
        <c:delete val="1"/>
        <c:axPos val="b"/>
        <c:numFmt formatCode="ge" sourceLinked="1"/>
        <c:majorTickMark val="none"/>
        <c:minorTickMark val="none"/>
        <c:tickLblPos val="none"/>
        <c:crossAx val="153327864"/>
        <c:crosses val="autoZero"/>
        <c:auto val="1"/>
        <c:lblOffset val="100"/>
        <c:baseTimeUnit val="years"/>
      </c:dateAx>
      <c:valAx>
        <c:axId val="1533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2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64.86</c:v>
                </c:pt>
                <c:pt idx="1">
                  <c:v>62.65</c:v>
                </c:pt>
                <c:pt idx="2">
                  <c:v>57.12</c:v>
                </c:pt>
                <c:pt idx="3">
                  <c:v>53.99</c:v>
                </c:pt>
                <c:pt idx="4">
                  <c:v>50.95</c:v>
                </c:pt>
              </c:numCache>
            </c:numRef>
          </c:val>
        </c:ser>
        <c:dLbls>
          <c:showLegendKey val="0"/>
          <c:showVal val="0"/>
          <c:showCatName val="0"/>
          <c:showSerName val="0"/>
          <c:showPercent val="0"/>
          <c:showBubbleSize val="0"/>
        </c:dLbls>
        <c:gapWidth val="150"/>
        <c:axId val="155189584"/>
        <c:axId val="15518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55189584"/>
        <c:axId val="155189976"/>
      </c:lineChart>
      <c:dateAx>
        <c:axId val="155189584"/>
        <c:scaling>
          <c:orientation val="minMax"/>
        </c:scaling>
        <c:delete val="1"/>
        <c:axPos val="b"/>
        <c:numFmt formatCode="ge" sourceLinked="1"/>
        <c:majorTickMark val="none"/>
        <c:minorTickMark val="none"/>
        <c:tickLblPos val="none"/>
        <c:crossAx val="155189976"/>
        <c:crosses val="autoZero"/>
        <c:auto val="1"/>
        <c:lblOffset val="100"/>
        <c:baseTimeUnit val="years"/>
      </c:dateAx>
      <c:valAx>
        <c:axId val="1551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66.86</c:v>
                </c:pt>
                <c:pt idx="1">
                  <c:v>68.41</c:v>
                </c:pt>
                <c:pt idx="2">
                  <c:v>74.77</c:v>
                </c:pt>
                <c:pt idx="3">
                  <c:v>78.7</c:v>
                </c:pt>
                <c:pt idx="4">
                  <c:v>82.62</c:v>
                </c:pt>
              </c:numCache>
            </c:numRef>
          </c:val>
        </c:ser>
        <c:dLbls>
          <c:showLegendKey val="0"/>
          <c:showVal val="0"/>
          <c:showCatName val="0"/>
          <c:showSerName val="0"/>
          <c:showPercent val="0"/>
          <c:showBubbleSize val="0"/>
        </c:dLbls>
        <c:gapWidth val="150"/>
        <c:axId val="155191152"/>
        <c:axId val="15519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55191152"/>
        <c:axId val="155191544"/>
      </c:lineChart>
      <c:dateAx>
        <c:axId val="155191152"/>
        <c:scaling>
          <c:orientation val="minMax"/>
        </c:scaling>
        <c:delete val="1"/>
        <c:axPos val="b"/>
        <c:numFmt formatCode="ge" sourceLinked="1"/>
        <c:majorTickMark val="none"/>
        <c:minorTickMark val="none"/>
        <c:tickLblPos val="none"/>
        <c:crossAx val="155191544"/>
        <c:crosses val="autoZero"/>
        <c:auto val="1"/>
        <c:lblOffset val="100"/>
        <c:baseTimeUnit val="years"/>
      </c:dateAx>
      <c:valAx>
        <c:axId val="15519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94.3</c:v>
                </c:pt>
                <c:pt idx="1">
                  <c:v>96.82</c:v>
                </c:pt>
                <c:pt idx="2">
                  <c:v>100.7</c:v>
                </c:pt>
                <c:pt idx="3">
                  <c:v>105.53</c:v>
                </c:pt>
                <c:pt idx="4">
                  <c:v>100.51</c:v>
                </c:pt>
              </c:numCache>
            </c:numRef>
          </c:val>
        </c:ser>
        <c:dLbls>
          <c:showLegendKey val="0"/>
          <c:showVal val="0"/>
          <c:showCatName val="0"/>
          <c:showSerName val="0"/>
          <c:showPercent val="0"/>
          <c:showBubbleSize val="0"/>
        </c:dLbls>
        <c:gapWidth val="150"/>
        <c:axId val="153329040"/>
        <c:axId val="15405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53329040"/>
        <c:axId val="154055992"/>
      </c:lineChart>
      <c:dateAx>
        <c:axId val="153329040"/>
        <c:scaling>
          <c:orientation val="minMax"/>
        </c:scaling>
        <c:delete val="1"/>
        <c:axPos val="b"/>
        <c:numFmt formatCode="ge" sourceLinked="1"/>
        <c:majorTickMark val="none"/>
        <c:minorTickMark val="none"/>
        <c:tickLblPos val="none"/>
        <c:crossAx val="154055992"/>
        <c:crosses val="autoZero"/>
        <c:auto val="1"/>
        <c:lblOffset val="100"/>
        <c:baseTimeUnit val="years"/>
      </c:dateAx>
      <c:valAx>
        <c:axId val="15405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27.05</c:v>
                </c:pt>
                <c:pt idx="1">
                  <c:v>28.26</c:v>
                </c:pt>
                <c:pt idx="2">
                  <c:v>33.19</c:v>
                </c:pt>
                <c:pt idx="3">
                  <c:v>34.729999999999997</c:v>
                </c:pt>
                <c:pt idx="4">
                  <c:v>36.51</c:v>
                </c:pt>
              </c:numCache>
            </c:numRef>
          </c:val>
        </c:ser>
        <c:dLbls>
          <c:showLegendKey val="0"/>
          <c:showVal val="0"/>
          <c:showCatName val="0"/>
          <c:showSerName val="0"/>
          <c:showPercent val="0"/>
          <c:showBubbleSize val="0"/>
        </c:dLbls>
        <c:gapWidth val="150"/>
        <c:axId val="154057168"/>
        <c:axId val="15405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54057168"/>
        <c:axId val="154057560"/>
      </c:lineChart>
      <c:dateAx>
        <c:axId val="154057168"/>
        <c:scaling>
          <c:orientation val="minMax"/>
        </c:scaling>
        <c:delete val="1"/>
        <c:axPos val="b"/>
        <c:numFmt formatCode="ge" sourceLinked="1"/>
        <c:majorTickMark val="none"/>
        <c:minorTickMark val="none"/>
        <c:tickLblPos val="none"/>
        <c:crossAx val="154057560"/>
        <c:crosses val="autoZero"/>
        <c:auto val="1"/>
        <c:lblOffset val="100"/>
        <c:baseTimeUnit val="years"/>
      </c:dateAx>
      <c:valAx>
        <c:axId val="15405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19.59</c:v>
                </c:pt>
                <c:pt idx="1">
                  <c:v>18.829999999999998</c:v>
                </c:pt>
                <c:pt idx="2">
                  <c:v>18.48</c:v>
                </c:pt>
                <c:pt idx="3">
                  <c:v>18.47</c:v>
                </c:pt>
                <c:pt idx="4">
                  <c:v>18.170000000000002</c:v>
                </c:pt>
              </c:numCache>
            </c:numRef>
          </c:val>
        </c:ser>
        <c:dLbls>
          <c:showLegendKey val="0"/>
          <c:showVal val="0"/>
          <c:showCatName val="0"/>
          <c:showSerName val="0"/>
          <c:showPercent val="0"/>
          <c:showBubbleSize val="0"/>
        </c:dLbls>
        <c:gapWidth val="150"/>
        <c:axId val="154058736"/>
        <c:axId val="15405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54058736"/>
        <c:axId val="154059128"/>
      </c:lineChart>
      <c:dateAx>
        <c:axId val="154058736"/>
        <c:scaling>
          <c:orientation val="minMax"/>
        </c:scaling>
        <c:delete val="1"/>
        <c:axPos val="b"/>
        <c:numFmt formatCode="ge" sourceLinked="1"/>
        <c:majorTickMark val="none"/>
        <c:minorTickMark val="none"/>
        <c:tickLblPos val="none"/>
        <c:crossAx val="154059128"/>
        <c:crosses val="autoZero"/>
        <c:auto val="1"/>
        <c:lblOffset val="100"/>
        <c:baseTimeUnit val="years"/>
      </c:dateAx>
      <c:valAx>
        <c:axId val="1540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6.93</c:v>
                </c:pt>
                <c:pt idx="1">
                  <c:v>4.0199999999999996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4519448"/>
        <c:axId val="1545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54519448"/>
        <c:axId val="154519840"/>
      </c:lineChart>
      <c:dateAx>
        <c:axId val="154519448"/>
        <c:scaling>
          <c:orientation val="minMax"/>
        </c:scaling>
        <c:delete val="1"/>
        <c:axPos val="b"/>
        <c:numFmt formatCode="ge" sourceLinked="1"/>
        <c:majorTickMark val="none"/>
        <c:minorTickMark val="none"/>
        <c:tickLblPos val="none"/>
        <c:crossAx val="154519840"/>
        <c:crosses val="autoZero"/>
        <c:auto val="1"/>
        <c:lblOffset val="100"/>
        <c:baseTimeUnit val="years"/>
      </c:dateAx>
      <c:valAx>
        <c:axId val="15451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51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1106.78</c:v>
                </c:pt>
                <c:pt idx="1">
                  <c:v>1155.01</c:v>
                </c:pt>
                <c:pt idx="2">
                  <c:v>202.22</c:v>
                </c:pt>
                <c:pt idx="3">
                  <c:v>195.89</c:v>
                </c:pt>
                <c:pt idx="4">
                  <c:v>177.32</c:v>
                </c:pt>
              </c:numCache>
            </c:numRef>
          </c:val>
        </c:ser>
        <c:dLbls>
          <c:showLegendKey val="0"/>
          <c:showVal val="0"/>
          <c:showCatName val="0"/>
          <c:showSerName val="0"/>
          <c:showPercent val="0"/>
          <c:showBubbleSize val="0"/>
        </c:dLbls>
        <c:gapWidth val="150"/>
        <c:axId val="154521016"/>
        <c:axId val="15465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54521016"/>
        <c:axId val="154658504"/>
      </c:lineChart>
      <c:dateAx>
        <c:axId val="154521016"/>
        <c:scaling>
          <c:orientation val="minMax"/>
        </c:scaling>
        <c:delete val="1"/>
        <c:axPos val="b"/>
        <c:numFmt formatCode="ge" sourceLinked="1"/>
        <c:majorTickMark val="none"/>
        <c:minorTickMark val="none"/>
        <c:tickLblPos val="none"/>
        <c:crossAx val="154658504"/>
        <c:crosses val="autoZero"/>
        <c:auto val="1"/>
        <c:lblOffset val="100"/>
        <c:baseTimeUnit val="years"/>
      </c:dateAx>
      <c:valAx>
        <c:axId val="15465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5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698.08</c:v>
                </c:pt>
                <c:pt idx="1">
                  <c:v>677.9</c:v>
                </c:pt>
                <c:pt idx="2">
                  <c:v>607.33000000000004</c:v>
                </c:pt>
                <c:pt idx="3">
                  <c:v>586.64</c:v>
                </c:pt>
                <c:pt idx="4">
                  <c:v>573.84</c:v>
                </c:pt>
              </c:numCache>
            </c:numRef>
          </c:val>
        </c:ser>
        <c:dLbls>
          <c:showLegendKey val="0"/>
          <c:showVal val="0"/>
          <c:showCatName val="0"/>
          <c:showSerName val="0"/>
          <c:showPercent val="0"/>
          <c:showBubbleSize val="0"/>
        </c:dLbls>
        <c:gapWidth val="150"/>
        <c:axId val="154659680"/>
        <c:axId val="1546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54659680"/>
        <c:axId val="154660072"/>
      </c:lineChart>
      <c:dateAx>
        <c:axId val="154659680"/>
        <c:scaling>
          <c:orientation val="minMax"/>
        </c:scaling>
        <c:delete val="1"/>
        <c:axPos val="b"/>
        <c:numFmt formatCode="ge" sourceLinked="1"/>
        <c:majorTickMark val="none"/>
        <c:minorTickMark val="none"/>
        <c:tickLblPos val="none"/>
        <c:crossAx val="154660072"/>
        <c:crosses val="autoZero"/>
        <c:auto val="1"/>
        <c:lblOffset val="100"/>
        <c:baseTimeUnit val="years"/>
      </c:dateAx>
      <c:valAx>
        <c:axId val="15466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88.95</c:v>
                </c:pt>
                <c:pt idx="1">
                  <c:v>90.65</c:v>
                </c:pt>
                <c:pt idx="2">
                  <c:v>95.17</c:v>
                </c:pt>
                <c:pt idx="3">
                  <c:v>99.26</c:v>
                </c:pt>
                <c:pt idx="4">
                  <c:v>96.48</c:v>
                </c:pt>
              </c:numCache>
            </c:numRef>
          </c:val>
        </c:ser>
        <c:dLbls>
          <c:showLegendKey val="0"/>
          <c:showVal val="0"/>
          <c:showCatName val="0"/>
          <c:showSerName val="0"/>
          <c:showPercent val="0"/>
          <c:showBubbleSize val="0"/>
        </c:dLbls>
        <c:gapWidth val="150"/>
        <c:axId val="154519056"/>
        <c:axId val="15451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54519056"/>
        <c:axId val="154518664"/>
      </c:lineChart>
      <c:dateAx>
        <c:axId val="154519056"/>
        <c:scaling>
          <c:orientation val="minMax"/>
        </c:scaling>
        <c:delete val="1"/>
        <c:axPos val="b"/>
        <c:numFmt formatCode="ge" sourceLinked="1"/>
        <c:majorTickMark val="none"/>
        <c:minorTickMark val="none"/>
        <c:tickLblPos val="none"/>
        <c:crossAx val="154518664"/>
        <c:crosses val="autoZero"/>
        <c:auto val="1"/>
        <c:lblOffset val="100"/>
        <c:baseTimeUnit val="years"/>
      </c:dateAx>
      <c:valAx>
        <c:axId val="1545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1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276.08</c:v>
                </c:pt>
                <c:pt idx="1">
                  <c:v>278.20999999999998</c:v>
                </c:pt>
                <c:pt idx="2">
                  <c:v>290.63</c:v>
                </c:pt>
                <c:pt idx="3">
                  <c:v>281.06</c:v>
                </c:pt>
                <c:pt idx="4">
                  <c:v>290.89</c:v>
                </c:pt>
              </c:numCache>
            </c:numRef>
          </c:val>
        </c:ser>
        <c:dLbls>
          <c:showLegendKey val="0"/>
          <c:showVal val="0"/>
          <c:showCatName val="0"/>
          <c:showSerName val="0"/>
          <c:showPercent val="0"/>
          <c:showBubbleSize val="0"/>
        </c:dLbls>
        <c:gapWidth val="150"/>
        <c:axId val="154661248"/>
        <c:axId val="15466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54661248"/>
        <c:axId val="154661640"/>
      </c:lineChart>
      <c:dateAx>
        <c:axId val="154661248"/>
        <c:scaling>
          <c:orientation val="minMax"/>
        </c:scaling>
        <c:delete val="1"/>
        <c:axPos val="b"/>
        <c:numFmt formatCode="ge" sourceLinked="1"/>
        <c:majorTickMark val="none"/>
        <c:minorTickMark val="none"/>
        <c:tickLblPos val="none"/>
        <c:crossAx val="154661640"/>
        <c:crosses val="autoZero"/>
        <c:auto val="1"/>
        <c:lblOffset val="100"/>
        <c:baseTimeUnit val="years"/>
      </c:dateAx>
      <c:valAx>
        <c:axId val="15466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5"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美里町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24975</v>
      </c>
      <c r="AM8" s="61"/>
      <c r="AN8" s="61"/>
      <c r="AO8" s="61"/>
      <c r="AP8" s="61"/>
      <c r="AQ8" s="61"/>
      <c r="AR8" s="61"/>
      <c r="AS8" s="61"/>
      <c r="AT8" s="51">
        <f>データ!$S$6</f>
        <v>74.95</v>
      </c>
      <c r="AU8" s="52"/>
      <c r="AV8" s="52"/>
      <c r="AW8" s="52"/>
      <c r="AX8" s="52"/>
      <c r="AY8" s="52"/>
      <c r="AZ8" s="52"/>
      <c r="BA8" s="52"/>
      <c r="BB8" s="53">
        <f>データ!$T$6</f>
        <v>333.22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37.35</v>
      </c>
      <c r="J10" s="52"/>
      <c r="K10" s="52"/>
      <c r="L10" s="52"/>
      <c r="M10" s="52"/>
      <c r="N10" s="52"/>
      <c r="O10" s="64"/>
      <c r="P10" s="53">
        <f>データ!$P$6</f>
        <v>99.88</v>
      </c>
      <c r="Q10" s="53"/>
      <c r="R10" s="53"/>
      <c r="S10" s="53"/>
      <c r="T10" s="53"/>
      <c r="U10" s="53"/>
      <c r="V10" s="53"/>
      <c r="W10" s="61">
        <f>データ!$Q$6</f>
        <v>5080</v>
      </c>
      <c r="X10" s="61"/>
      <c r="Y10" s="61"/>
      <c r="Z10" s="61"/>
      <c r="AA10" s="61"/>
      <c r="AB10" s="61"/>
      <c r="AC10" s="61"/>
      <c r="AD10" s="2"/>
      <c r="AE10" s="2"/>
      <c r="AF10" s="2"/>
      <c r="AG10" s="2"/>
      <c r="AH10" s="5"/>
      <c r="AI10" s="5"/>
      <c r="AJ10" s="5"/>
      <c r="AK10" s="5"/>
      <c r="AL10" s="61">
        <f>データ!$U$6</f>
        <v>24759</v>
      </c>
      <c r="AM10" s="61"/>
      <c r="AN10" s="61"/>
      <c r="AO10" s="61"/>
      <c r="AP10" s="61"/>
      <c r="AQ10" s="61"/>
      <c r="AR10" s="61"/>
      <c r="AS10" s="61"/>
      <c r="AT10" s="51">
        <f>データ!$V$6</f>
        <v>73.36</v>
      </c>
      <c r="AU10" s="52"/>
      <c r="AV10" s="52"/>
      <c r="AW10" s="52"/>
      <c r="AX10" s="52"/>
      <c r="AY10" s="52"/>
      <c r="AZ10" s="52"/>
      <c r="BA10" s="52"/>
      <c r="BB10" s="53">
        <f>データ!$W$6</f>
        <v>337.5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45055</v>
      </c>
      <c r="D6" s="34">
        <f t="shared" si="3"/>
        <v>46</v>
      </c>
      <c r="E6" s="34">
        <f t="shared" si="3"/>
        <v>1</v>
      </c>
      <c r="F6" s="34">
        <f t="shared" si="3"/>
        <v>0</v>
      </c>
      <c r="G6" s="34">
        <f t="shared" si="3"/>
        <v>1</v>
      </c>
      <c r="H6" s="34" t="str">
        <f t="shared" si="3"/>
        <v>宮城県　美里町</v>
      </c>
      <c r="I6" s="34" t="str">
        <f t="shared" si="3"/>
        <v>法適用</v>
      </c>
      <c r="J6" s="34" t="str">
        <f t="shared" si="3"/>
        <v>水道事業</v>
      </c>
      <c r="K6" s="34" t="str">
        <f t="shared" si="3"/>
        <v>末端給水事業</v>
      </c>
      <c r="L6" s="34" t="str">
        <f t="shared" si="3"/>
        <v>A6</v>
      </c>
      <c r="M6" s="34">
        <f t="shared" si="3"/>
        <v>0</v>
      </c>
      <c r="N6" s="35" t="str">
        <f t="shared" si="3"/>
        <v>-</v>
      </c>
      <c r="O6" s="35">
        <f t="shared" si="3"/>
        <v>37.35</v>
      </c>
      <c r="P6" s="35">
        <f t="shared" si="3"/>
        <v>99.88</v>
      </c>
      <c r="Q6" s="35">
        <f t="shared" si="3"/>
        <v>5080</v>
      </c>
      <c r="R6" s="35">
        <f t="shared" si="3"/>
        <v>24975</v>
      </c>
      <c r="S6" s="35">
        <f t="shared" si="3"/>
        <v>74.95</v>
      </c>
      <c r="T6" s="35">
        <f t="shared" si="3"/>
        <v>333.22</v>
      </c>
      <c r="U6" s="35">
        <f t="shared" si="3"/>
        <v>24759</v>
      </c>
      <c r="V6" s="35">
        <f t="shared" si="3"/>
        <v>73.36</v>
      </c>
      <c r="W6" s="35">
        <f t="shared" si="3"/>
        <v>337.5</v>
      </c>
      <c r="X6" s="36">
        <f>IF(X7="",NA(),X7)</f>
        <v>94.3</v>
      </c>
      <c r="Y6" s="36">
        <f t="shared" ref="Y6:AG6" si="4">IF(Y7="",NA(),Y7)</f>
        <v>96.82</v>
      </c>
      <c r="Z6" s="36">
        <f t="shared" si="4"/>
        <v>100.7</v>
      </c>
      <c r="AA6" s="36">
        <f t="shared" si="4"/>
        <v>105.53</v>
      </c>
      <c r="AB6" s="36">
        <f t="shared" si="4"/>
        <v>100.51</v>
      </c>
      <c r="AC6" s="36">
        <f t="shared" si="4"/>
        <v>107.57</v>
      </c>
      <c r="AD6" s="36">
        <f t="shared" si="4"/>
        <v>106.55</v>
      </c>
      <c r="AE6" s="36">
        <f t="shared" si="4"/>
        <v>110.01</v>
      </c>
      <c r="AF6" s="36">
        <f t="shared" si="4"/>
        <v>111.21</v>
      </c>
      <c r="AG6" s="36">
        <f t="shared" si="4"/>
        <v>111.71</v>
      </c>
      <c r="AH6" s="35" t="str">
        <f>IF(AH7="","",IF(AH7="-","【-】","【"&amp;SUBSTITUTE(TEXT(AH7,"#,##0.00"),"-","△")&amp;"】"))</f>
        <v>【114.35】</v>
      </c>
      <c r="AI6" s="36">
        <f>IF(AI7="",NA(),AI7)</f>
        <v>6.93</v>
      </c>
      <c r="AJ6" s="36">
        <f t="shared" ref="AJ6:AR6" si="5">IF(AJ7="",NA(),AJ7)</f>
        <v>4.0199999999999996</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1106.78</v>
      </c>
      <c r="AU6" s="36">
        <f t="shared" ref="AU6:BC6" si="6">IF(AU7="",NA(),AU7)</f>
        <v>1155.01</v>
      </c>
      <c r="AV6" s="36">
        <f t="shared" si="6"/>
        <v>202.22</v>
      </c>
      <c r="AW6" s="36">
        <f t="shared" si="6"/>
        <v>195.89</v>
      </c>
      <c r="AX6" s="36">
        <f t="shared" si="6"/>
        <v>177.32</v>
      </c>
      <c r="AY6" s="36">
        <f t="shared" si="6"/>
        <v>915.5</v>
      </c>
      <c r="AZ6" s="36">
        <f t="shared" si="6"/>
        <v>963.24</v>
      </c>
      <c r="BA6" s="36">
        <f t="shared" si="6"/>
        <v>381.53</v>
      </c>
      <c r="BB6" s="36">
        <f t="shared" si="6"/>
        <v>391.54</v>
      </c>
      <c r="BC6" s="36">
        <f t="shared" si="6"/>
        <v>384.34</v>
      </c>
      <c r="BD6" s="35" t="str">
        <f>IF(BD7="","",IF(BD7="-","【-】","【"&amp;SUBSTITUTE(TEXT(BD7,"#,##0.00"),"-","△")&amp;"】"))</f>
        <v>【262.87】</v>
      </c>
      <c r="BE6" s="36">
        <f>IF(BE7="",NA(),BE7)</f>
        <v>698.08</v>
      </c>
      <c r="BF6" s="36">
        <f t="shared" ref="BF6:BN6" si="7">IF(BF7="",NA(),BF7)</f>
        <v>677.9</v>
      </c>
      <c r="BG6" s="36">
        <f t="shared" si="7"/>
        <v>607.33000000000004</v>
      </c>
      <c r="BH6" s="36">
        <f t="shared" si="7"/>
        <v>586.64</v>
      </c>
      <c r="BI6" s="36">
        <f t="shared" si="7"/>
        <v>573.84</v>
      </c>
      <c r="BJ6" s="36">
        <f t="shared" si="7"/>
        <v>404.78</v>
      </c>
      <c r="BK6" s="36">
        <f t="shared" si="7"/>
        <v>400.38</v>
      </c>
      <c r="BL6" s="36">
        <f t="shared" si="7"/>
        <v>393.27</v>
      </c>
      <c r="BM6" s="36">
        <f t="shared" si="7"/>
        <v>386.97</v>
      </c>
      <c r="BN6" s="36">
        <f t="shared" si="7"/>
        <v>380.58</v>
      </c>
      <c r="BO6" s="35" t="str">
        <f>IF(BO7="","",IF(BO7="-","【-】","【"&amp;SUBSTITUTE(TEXT(BO7,"#,##0.00"),"-","△")&amp;"】"))</f>
        <v>【270.87】</v>
      </c>
      <c r="BP6" s="36">
        <f>IF(BP7="",NA(),BP7)</f>
        <v>88.95</v>
      </c>
      <c r="BQ6" s="36">
        <f t="shared" ref="BQ6:BY6" si="8">IF(BQ7="",NA(),BQ7)</f>
        <v>90.65</v>
      </c>
      <c r="BR6" s="36">
        <f t="shared" si="8"/>
        <v>95.17</v>
      </c>
      <c r="BS6" s="36">
        <f t="shared" si="8"/>
        <v>99.26</v>
      </c>
      <c r="BT6" s="36">
        <f t="shared" si="8"/>
        <v>96.48</v>
      </c>
      <c r="BU6" s="36">
        <f t="shared" si="8"/>
        <v>98.07</v>
      </c>
      <c r="BV6" s="36">
        <f t="shared" si="8"/>
        <v>96.56</v>
      </c>
      <c r="BW6" s="36">
        <f t="shared" si="8"/>
        <v>100.47</v>
      </c>
      <c r="BX6" s="36">
        <f t="shared" si="8"/>
        <v>101.72</v>
      </c>
      <c r="BY6" s="36">
        <f t="shared" si="8"/>
        <v>102.38</v>
      </c>
      <c r="BZ6" s="35" t="str">
        <f>IF(BZ7="","",IF(BZ7="-","【-】","【"&amp;SUBSTITUTE(TEXT(BZ7,"#,##0.00"),"-","△")&amp;"】"))</f>
        <v>【105.59】</v>
      </c>
      <c r="CA6" s="36">
        <f>IF(CA7="",NA(),CA7)</f>
        <v>276.08</v>
      </c>
      <c r="CB6" s="36">
        <f t="shared" ref="CB6:CJ6" si="9">IF(CB7="",NA(),CB7)</f>
        <v>278.20999999999998</v>
      </c>
      <c r="CC6" s="36">
        <f t="shared" si="9"/>
        <v>290.63</v>
      </c>
      <c r="CD6" s="36">
        <f t="shared" si="9"/>
        <v>281.06</v>
      </c>
      <c r="CE6" s="36">
        <f t="shared" si="9"/>
        <v>290.89</v>
      </c>
      <c r="CF6" s="36">
        <f t="shared" si="9"/>
        <v>172.26</v>
      </c>
      <c r="CG6" s="36">
        <f t="shared" si="9"/>
        <v>177.14</v>
      </c>
      <c r="CH6" s="36">
        <f t="shared" si="9"/>
        <v>169.82</v>
      </c>
      <c r="CI6" s="36">
        <f t="shared" si="9"/>
        <v>168.2</v>
      </c>
      <c r="CJ6" s="36">
        <f t="shared" si="9"/>
        <v>168.67</v>
      </c>
      <c r="CK6" s="35" t="str">
        <f>IF(CK7="","",IF(CK7="-","【-】","【"&amp;SUBSTITUTE(TEXT(CK7,"#,##0.00"),"-","△")&amp;"】"))</f>
        <v>【163.27】</v>
      </c>
      <c r="CL6" s="36">
        <f>IF(CL7="",NA(),CL7)</f>
        <v>64.86</v>
      </c>
      <c r="CM6" s="36">
        <f t="shared" ref="CM6:CU6" si="10">IF(CM7="",NA(),CM7)</f>
        <v>62.65</v>
      </c>
      <c r="CN6" s="36">
        <f t="shared" si="10"/>
        <v>57.12</v>
      </c>
      <c r="CO6" s="36">
        <f t="shared" si="10"/>
        <v>53.99</v>
      </c>
      <c r="CP6" s="36">
        <f t="shared" si="10"/>
        <v>50.95</v>
      </c>
      <c r="CQ6" s="36">
        <f t="shared" si="10"/>
        <v>55.68</v>
      </c>
      <c r="CR6" s="36">
        <f t="shared" si="10"/>
        <v>55.64</v>
      </c>
      <c r="CS6" s="36">
        <f t="shared" si="10"/>
        <v>55.13</v>
      </c>
      <c r="CT6" s="36">
        <f t="shared" si="10"/>
        <v>54.77</v>
      </c>
      <c r="CU6" s="36">
        <f t="shared" si="10"/>
        <v>54.92</v>
      </c>
      <c r="CV6" s="35" t="str">
        <f>IF(CV7="","",IF(CV7="-","【-】","【"&amp;SUBSTITUTE(TEXT(CV7,"#,##0.00"),"-","△")&amp;"】"))</f>
        <v>【59.94】</v>
      </c>
      <c r="CW6" s="36">
        <f>IF(CW7="",NA(),CW7)</f>
        <v>66.86</v>
      </c>
      <c r="CX6" s="36">
        <f t="shared" ref="CX6:DF6" si="11">IF(CX7="",NA(),CX7)</f>
        <v>68.41</v>
      </c>
      <c r="CY6" s="36">
        <f t="shared" si="11"/>
        <v>74.77</v>
      </c>
      <c r="CZ6" s="36">
        <f t="shared" si="11"/>
        <v>78.7</v>
      </c>
      <c r="DA6" s="36">
        <f t="shared" si="11"/>
        <v>82.62</v>
      </c>
      <c r="DB6" s="36">
        <f t="shared" si="11"/>
        <v>83.18</v>
      </c>
      <c r="DC6" s="36">
        <f t="shared" si="11"/>
        <v>83.09</v>
      </c>
      <c r="DD6" s="36">
        <f t="shared" si="11"/>
        <v>83</v>
      </c>
      <c r="DE6" s="36">
        <f t="shared" si="11"/>
        <v>82.89</v>
      </c>
      <c r="DF6" s="36">
        <f t="shared" si="11"/>
        <v>82.66</v>
      </c>
      <c r="DG6" s="35" t="str">
        <f>IF(DG7="","",IF(DG7="-","【-】","【"&amp;SUBSTITUTE(TEXT(DG7,"#,##0.00"),"-","△")&amp;"】"))</f>
        <v>【90.22】</v>
      </c>
      <c r="DH6" s="36">
        <f>IF(DH7="",NA(),DH7)</f>
        <v>27.05</v>
      </c>
      <c r="DI6" s="36">
        <f t="shared" ref="DI6:DQ6" si="12">IF(DI7="",NA(),DI7)</f>
        <v>28.26</v>
      </c>
      <c r="DJ6" s="36">
        <f t="shared" si="12"/>
        <v>33.19</v>
      </c>
      <c r="DK6" s="36">
        <f t="shared" si="12"/>
        <v>34.729999999999997</v>
      </c>
      <c r="DL6" s="36">
        <f t="shared" si="12"/>
        <v>36.51</v>
      </c>
      <c r="DM6" s="36">
        <f t="shared" si="12"/>
        <v>38.07</v>
      </c>
      <c r="DN6" s="36">
        <f t="shared" si="12"/>
        <v>39.06</v>
      </c>
      <c r="DO6" s="36">
        <f t="shared" si="12"/>
        <v>46.66</v>
      </c>
      <c r="DP6" s="36">
        <f t="shared" si="12"/>
        <v>47.46</v>
      </c>
      <c r="DQ6" s="36">
        <f t="shared" si="12"/>
        <v>48.49</v>
      </c>
      <c r="DR6" s="35" t="str">
        <f>IF(DR7="","",IF(DR7="-","【-】","【"&amp;SUBSTITUTE(TEXT(DR7,"#,##0.00"),"-","△")&amp;"】"))</f>
        <v>【47.91】</v>
      </c>
      <c r="DS6" s="36">
        <f>IF(DS7="",NA(),DS7)</f>
        <v>19.59</v>
      </c>
      <c r="DT6" s="36">
        <f t="shared" ref="DT6:EB6" si="13">IF(DT7="",NA(),DT7)</f>
        <v>18.829999999999998</v>
      </c>
      <c r="DU6" s="36">
        <f t="shared" si="13"/>
        <v>18.48</v>
      </c>
      <c r="DV6" s="36">
        <f t="shared" si="13"/>
        <v>18.47</v>
      </c>
      <c r="DW6" s="36">
        <f t="shared" si="13"/>
        <v>18.170000000000002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0.35</v>
      </c>
      <c r="EF6" s="36">
        <f t="shared" si="14"/>
        <v>0.69</v>
      </c>
      <c r="EG6" s="36">
        <f t="shared" si="14"/>
        <v>0.37</v>
      </c>
      <c r="EH6" s="36">
        <f t="shared" si="14"/>
        <v>0.34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45055</v>
      </c>
      <c r="D7" s="38">
        <v>46</v>
      </c>
      <c r="E7" s="38">
        <v>1</v>
      </c>
      <c r="F7" s="38">
        <v>0</v>
      </c>
      <c r="G7" s="38">
        <v>1</v>
      </c>
      <c r="H7" s="38" t="s">
        <v>105</v>
      </c>
      <c r="I7" s="38" t="s">
        <v>106</v>
      </c>
      <c r="J7" s="38" t="s">
        <v>107</v>
      </c>
      <c r="K7" s="38" t="s">
        <v>108</v>
      </c>
      <c r="L7" s="38" t="s">
        <v>109</v>
      </c>
      <c r="M7" s="38"/>
      <c r="N7" s="39" t="s">
        <v>110</v>
      </c>
      <c r="O7" s="39">
        <v>37.35</v>
      </c>
      <c r="P7" s="39">
        <v>99.88</v>
      </c>
      <c r="Q7" s="39">
        <v>5080</v>
      </c>
      <c r="R7" s="39">
        <v>24975</v>
      </c>
      <c r="S7" s="39">
        <v>74.95</v>
      </c>
      <c r="T7" s="39">
        <v>333.22</v>
      </c>
      <c r="U7" s="39">
        <v>24759</v>
      </c>
      <c r="V7" s="39">
        <v>73.36</v>
      </c>
      <c r="W7" s="39">
        <v>337.5</v>
      </c>
      <c r="X7" s="39">
        <v>94.3</v>
      </c>
      <c r="Y7" s="39">
        <v>96.82</v>
      </c>
      <c r="Z7" s="39">
        <v>100.7</v>
      </c>
      <c r="AA7" s="39">
        <v>105.53</v>
      </c>
      <c r="AB7" s="39">
        <v>100.51</v>
      </c>
      <c r="AC7" s="39">
        <v>107.57</v>
      </c>
      <c r="AD7" s="39">
        <v>106.55</v>
      </c>
      <c r="AE7" s="39">
        <v>110.01</v>
      </c>
      <c r="AF7" s="39">
        <v>111.21</v>
      </c>
      <c r="AG7" s="39">
        <v>111.71</v>
      </c>
      <c r="AH7" s="39">
        <v>114.35</v>
      </c>
      <c r="AI7" s="39">
        <v>6.93</v>
      </c>
      <c r="AJ7" s="39">
        <v>4.0199999999999996</v>
      </c>
      <c r="AK7" s="39">
        <v>0</v>
      </c>
      <c r="AL7" s="39">
        <v>0</v>
      </c>
      <c r="AM7" s="39">
        <v>0</v>
      </c>
      <c r="AN7" s="39">
        <v>9.34</v>
      </c>
      <c r="AO7" s="39">
        <v>9.56</v>
      </c>
      <c r="AP7" s="39">
        <v>2.8</v>
      </c>
      <c r="AQ7" s="39">
        <v>1.93</v>
      </c>
      <c r="AR7" s="39">
        <v>1.72</v>
      </c>
      <c r="AS7" s="39">
        <v>0.79</v>
      </c>
      <c r="AT7" s="39">
        <v>1106.78</v>
      </c>
      <c r="AU7" s="39">
        <v>1155.01</v>
      </c>
      <c r="AV7" s="39">
        <v>202.22</v>
      </c>
      <c r="AW7" s="39">
        <v>195.89</v>
      </c>
      <c r="AX7" s="39">
        <v>177.32</v>
      </c>
      <c r="AY7" s="39">
        <v>915.5</v>
      </c>
      <c r="AZ7" s="39">
        <v>963.24</v>
      </c>
      <c r="BA7" s="39">
        <v>381.53</v>
      </c>
      <c r="BB7" s="39">
        <v>391.54</v>
      </c>
      <c r="BC7" s="39">
        <v>384.34</v>
      </c>
      <c r="BD7" s="39">
        <v>262.87</v>
      </c>
      <c r="BE7" s="39">
        <v>698.08</v>
      </c>
      <c r="BF7" s="39">
        <v>677.9</v>
      </c>
      <c r="BG7" s="39">
        <v>607.33000000000004</v>
      </c>
      <c r="BH7" s="39">
        <v>586.64</v>
      </c>
      <c r="BI7" s="39">
        <v>573.84</v>
      </c>
      <c r="BJ7" s="39">
        <v>404.78</v>
      </c>
      <c r="BK7" s="39">
        <v>400.38</v>
      </c>
      <c r="BL7" s="39">
        <v>393.27</v>
      </c>
      <c r="BM7" s="39">
        <v>386.97</v>
      </c>
      <c r="BN7" s="39">
        <v>380.58</v>
      </c>
      <c r="BO7" s="39">
        <v>270.87</v>
      </c>
      <c r="BP7" s="39">
        <v>88.95</v>
      </c>
      <c r="BQ7" s="39">
        <v>90.65</v>
      </c>
      <c r="BR7" s="39">
        <v>95.17</v>
      </c>
      <c r="BS7" s="39">
        <v>99.26</v>
      </c>
      <c r="BT7" s="39">
        <v>96.48</v>
      </c>
      <c r="BU7" s="39">
        <v>98.07</v>
      </c>
      <c r="BV7" s="39">
        <v>96.56</v>
      </c>
      <c r="BW7" s="39">
        <v>100.47</v>
      </c>
      <c r="BX7" s="39">
        <v>101.72</v>
      </c>
      <c r="BY7" s="39">
        <v>102.38</v>
      </c>
      <c r="BZ7" s="39">
        <v>105.59</v>
      </c>
      <c r="CA7" s="39">
        <v>276.08</v>
      </c>
      <c r="CB7" s="39">
        <v>278.20999999999998</v>
      </c>
      <c r="CC7" s="39">
        <v>290.63</v>
      </c>
      <c r="CD7" s="39">
        <v>281.06</v>
      </c>
      <c r="CE7" s="39">
        <v>290.89</v>
      </c>
      <c r="CF7" s="39">
        <v>172.26</v>
      </c>
      <c r="CG7" s="39">
        <v>177.14</v>
      </c>
      <c r="CH7" s="39">
        <v>169.82</v>
      </c>
      <c r="CI7" s="39">
        <v>168.2</v>
      </c>
      <c r="CJ7" s="39">
        <v>168.67</v>
      </c>
      <c r="CK7" s="39">
        <v>163.27000000000001</v>
      </c>
      <c r="CL7" s="39">
        <v>64.86</v>
      </c>
      <c r="CM7" s="39">
        <v>62.65</v>
      </c>
      <c r="CN7" s="39">
        <v>57.12</v>
      </c>
      <c r="CO7" s="39">
        <v>53.99</v>
      </c>
      <c r="CP7" s="39">
        <v>50.95</v>
      </c>
      <c r="CQ7" s="39">
        <v>55.68</v>
      </c>
      <c r="CR7" s="39">
        <v>55.64</v>
      </c>
      <c r="CS7" s="39">
        <v>55.13</v>
      </c>
      <c r="CT7" s="39">
        <v>54.77</v>
      </c>
      <c r="CU7" s="39">
        <v>54.92</v>
      </c>
      <c r="CV7" s="39">
        <v>59.94</v>
      </c>
      <c r="CW7" s="39">
        <v>66.86</v>
      </c>
      <c r="CX7" s="39">
        <v>68.41</v>
      </c>
      <c r="CY7" s="39">
        <v>74.77</v>
      </c>
      <c r="CZ7" s="39">
        <v>78.7</v>
      </c>
      <c r="DA7" s="39">
        <v>82.62</v>
      </c>
      <c r="DB7" s="39">
        <v>83.18</v>
      </c>
      <c r="DC7" s="39">
        <v>83.09</v>
      </c>
      <c r="DD7" s="39">
        <v>83</v>
      </c>
      <c r="DE7" s="39">
        <v>82.89</v>
      </c>
      <c r="DF7" s="39">
        <v>82.66</v>
      </c>
      <c r="DG7" s="39">
        <v>90.22</v>
      </c>
      <c r="DH7" s="39">
        <v>27.05</v>
      </c>
      <c r="DI7" s="39">
        <v>28.26</v>
      </c>
      <c r="DJ7" s="39">
        <v>33.19</v>
      </c>
      <c r="DK7" s="39">
        <v>34.729999999999997</v>
      </c>
      <c r="DL7" s="39">
        <v>36.51</v>
      </c>
      <c r="DM7" s="39">
        <v>38.07</v>
      </c>
      <c r="DN7" s="39">
        <v>39.06</v>
      </c>
      <c r="DO7" s="39">
        <v>46.66</v>
      </c>
      <c r="DP7" s="39">
        <v>47.46</v>
      </c>
      <c r="DQ7" s="39">
        <v>48.49</v>
      </c>
      <c r="DR7" s="39">
        <v>47.91</v>
      </c>
      <c r="DS7" s="39">
        <v>19.59</v>
      </c>
      <c r="DT7" s="39">
        <v>18.829999999999998</v>
      </c>
      <c r="DU7" s="39">
        <v>18.48</v>
      </c>
      <c r="DV7" s="39">
        <v>18.47</v>
      </c>
      <c r="DW7" s="39">
        <v>18.170000000000002</v>
      </c>
      <c r="DX7" s="39">
        <v>7.73</v>
      </c>
      <c r="DY7" s="39">
        <v>8.8699999999999992</v>
      </c>
      <c r="DZ7" s="39">
        <v>9.85</v>
      </c>
      <c r="EA7" s="39">
        <v>9.7100000000000009</v>
      </c>
      <c r="EB7" s="39">
        <v>12.79</v>
      </c>
      <c r="EC7" s="39">
        <v>15</v>
      </c>
      <c r="ED7" s="39">
        <v>0.38</v>
      </c>
      <c r="EE7" s="39">
        <v>0.35</v>
      </c>
      <c r="EF7" s="39">
        <v>0.69</v>
      </c>
      <c r="EG7" s="39">
        <v>0.37</v>
      </c>
      <c r="EH7" s="39">
        <v>0.34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勲</cp:lastModifiedBy>
  <cp:lastPrinted>2018-02-07T01:32:40Z</cp:lastPrinted>
  <dcterms:created xsi:type="dcterms:W3CDTF">2017-12-25T01:21:59Z</dcterms:created>
  <dcterms:modified xsi:type="dcterms:W3CDTF">2018-02-07T01:34:42Z</dcterms:modified>
  <cp:category/>
</cp:coreProperties>
</file>