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0410" yWindow="-45" windowWidth="8685" windowHeight="1164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<sst xmlns="http://schemas.openxmlformats.org/spreadsheetml/2006/main" count="251" uniqueCount="125">
  <si>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</si>
  <si>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</si>
  <si>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</si>
  <si>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</si>
  <si>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</si>
  <si>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</si>
  <si>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</si>
  <si>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</si>
  <si>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</si>
  <si>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</si>
  <si>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</si>
  <si>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</si>
  <si>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</si>
  <si>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</si>
  <si>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</si>
  <si>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</si>
  <si>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</si>
  <si>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</si>
  <si>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</si>
  <si>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</si>
  <si>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</si>
  <si>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</si>
  <si>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</si>
  <si>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</si>
  <si>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</si>
  <si>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</si>
  <si>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</si>
  <si>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</si>
  <si>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</si>
  <si>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</si>
  <si>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</si>
  <si>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</si>
  <si>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</si>
  <si>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</si>
  <si>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</si>
  <si>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</si>
  <si>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</si>
  <si>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</si>
  <si>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</si>
  <si>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</si>
  <si>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</si>
  <si>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</si>
  <si>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</si>
  <si>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</si>
  <si>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</si>
  <si>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</si>
  <si>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</si>
  <si>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</si>
  <si>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</si>
  <si>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</si>
  <si>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</si>
  <si>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</si>
  <si>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</si>
  <si>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</si>
  <si>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</si>
  <si>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</si>
  <si>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</si>
  <si>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</si>
  <si>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</si>
  <si>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</si>
  <si>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</si>
  <si>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</si>
  <si>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</si>
  <si>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</si>
  <si>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</si>
  <si>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</si>
  <si>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</si>
  <si>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</si>
  <si>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</si>
  <si>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</si>
  <si>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</si>
  <si>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</si>
  <si>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</si>
  <si>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</si>
  <si>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</si>
  <si>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</si>
  <si>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</si>
  <si>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</si>
  <si>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</si>
  <si>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</si>
  <si>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</si>
  <si>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</si>
  <si>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</si>
  <si>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</si>
  <si>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</si>
  <si>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</si>
  <si>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</si>
  <si>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</si>
  <si>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</si>
  <si>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</si>
  <si>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</si>
  <si>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</si>
  <si>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</si>
  <si>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</si>
  <si>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</si>
  <si>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</si>
  <si>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</si>
  <si>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</si>
  <si>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</si>
  <si>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</si>
  <si>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</si>
  <si>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</si>
  <si>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</si>
  <si>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</si>
  <si>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</si>
  <si>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</si>
  <si>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</si>
  <si>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</si>
  <si>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</si>
  <si>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加美町</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</si>
  <si>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</si>
  <si>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</si>
  <si>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</si>
  <si>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</si>
  <si>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</si>
  <si>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</si>
  <si>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</si>
  <si>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</si>
  <si>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</si>
  <si>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</si>
  <si>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</si>
  <si>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</si>
  <si>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平成17年度に始まった事業であり、当面、老朽化については検討する状況にないと考えます。</t>
    <rPh sb="1" eb="3">
      <t>ヘイセイ</t>
    </rPh>
    <rPh sb="5" eb="7">
      <t>ネンド</t>
    </rPh>
    <rPh sb="8" eb="9">
      <t>ハジ</t>
    </rPh>
    <rPh sb="12" eb="14">
      <t>ジギョウ</t>
    </rPh>
    <rPh sb="18" eb="20">
      <t>トウメン</t>
    </rPh>
    <rPh sb="21" eb="24">
      <t>ロウキュウカ</t>
    </rPh>
    <rPh sb="29" eb="31">
      <t>ケントウ</t>
    </rPh>
    <rPh sb="33" eb="35">
      <t>ジョウキョウ</t>
    </rPh>
    <rPh sb="39" eb="40">
      <t>カンガ</t>
    </rPh>
    <phoneticPr fontId="7"/>
  </si>
  <si>
    <t>　東日本大震災後に原材料費・労務単価が高騰したことにより、維持管理費、建設費ともに増加しており今後の懸念材料となっています。
　また、平成28年度に加美町下水道事業経営戦略を策定しており、事業の実施、進捗管理等を行ってまいります。</t>
    <rPh sb="1" eb="2">
      <t>ヒガシ</t>
    </rPh>
    <rPh sb="2" eb="4">
      <t>ニホン</t>
    </rPh>
    <rPh sb="4" eb="7">
      <t>ダイシンサイ</t>
    </rPh>
    <rPh sb="7" eb="8">
      <t>ゴ</t>
    </rPh>
    <rPh sb="9" eb="12">
      <t>ゲンザイリョウ</t>
    </rPh>
    <rPh sb="12" eb="13">
      <t>ヒ</t>
    </rPh>
    <rPh sb="14" eb="16">
      <t>ロウム</t>
    </rPh>
    <rPh sb="16" eb="18">
      <t>タンカ</t>
    </rPh>
    <rPh sb="19" eb="21">
      <t>コウトウ</t>
    </rPh>
    <rPh sb="29" eb="31">
      <t>イジ</t>
    </rPh>
    <rPh sb="31" eb="34">
      <t>カンリヒ</t>
    </rPh>
    <rPh sb="35" eb="38">
      <t>ケンセツヒ</t>
    </rPh>
    <rPh sb="41" eb="43">
      <t>ゾウカ</t>
    </rPh>
    <rPh sb="47" eb="49">
      <t>コンゴ</t>
    </rPh>
    <rPh sb="50" eb="52">
      <t>ケネン</t>
    </rPh>
    <rPh sb="52" eb="54">
      <t>ザイリョウ</t>
    </rPh>
    <phoneticPr fontId="7"/>
  </si>
  <si>
    <t>　平成28年度は収益的収支比率、経費回収率ともに改善され、企業債残高対事業規模比率が0％となっておりますが、これは決算状況調査の計上数値の適正化の指摘を受け、分流式下水道等に要する経費を企業債元利償還額全額を算定することとしたためで、経営状況が改善したわけではなく、使用料で賄えない分は一般会計繰入金を財源としている状況です。
　使用料は当初、維持管理費を賄える金額で算定しましたが、十分に賄える使用料とは言えず、今後、下水道使用料改定と合わせて同程度の負担額になるよう検討していく考えです。</t>
    <rPh sb="8" eb="11">
      <t>シュウエキテキ</t>
    </rPh>
    <rPh sb="11" eb="13">
      <t>シュウシ</t>
    </rPh>
    <rPh sb="13" eb="15">
      <t>ヒリツ</t>
    </rPh>
    <rPh sb="24" eb="26">
      <t>カイゼン</t>
    </rPh>
    <rPh sb="29" eb="31">
      <t>キギョウ</t>
    </rPh>
    <rPh sb="31" eb="32">
      <t>サイ</t>
    </rPh>
    <rPh sb="32" eb="34">
      <t>ザンダカ</t>
    </rPh>
    <rPh sb="34" eb="35">
      <t>タイ</t>
    </rPh>
    <rPh sb="35" eb="37">
      <t>ジギョウ</t>
    </rPh>
    <rPh sb="37" eb="39">
      <t>キボ</t>
    </rPh>
    <rPh sb="39" eb="41">
      <t>ヒリツ</t>
    </rPh>
    <rPh sb="57" eb="59">
      <t>ケッサン</t>
    </rPh>
    <rPh sb="59" eb="61">
      <t>ジョウキョウ</t>
    </rPh>
    <rPh sb="61" eb="63">
      <t>チョウサ</t>
    </rPh>
    <rPh sb="64" eb="66">
      <t>ケイジョウ</t>
    </rPh>
    <rPh sb="66" eb="68">
      <t>スウチ</t>
    </rPh>
    <rPh sb="69" eb="72">
      <t>テキセイカ</t>
    </rPh>
    <rPh sb="73" eb="75">
      <t>シテキ</t>
    </rPh>
    <rPh sb="76" eb="77">
      <t>ウ</t>
    </rPh>
    <rPh sb="79" eb="81">
      <t>ブンリュウ</t>
    </rPh>
    <rPh sb="81" eb="82">
      <t>シキ</t>
    </rPh>
    <rPh sb="82" eb="85">
      <t>ゲスイドウ</t>
    </rPh>
    <rPh sb="85" eb="86">
      <t>トウ</t>
    </rPh>
    <rPh sb="87" eb="88">
      <t>ヨウ</t>
    </rPh>
    <rPh sb="90" eb="92">
      <t>ケイヒ</t>
    </rPh>
    <rPh sb="93" eb="95">
      <t>キギョウ</t>
    </rPh>
    <rPh sb="95" eb="96">
      <t>サイ</t>
    </rPh>
    <rPh sb="96" eb="98">
      <t>ガンリ</t>
    </rPh>
    <rPh sb="98" eb="100">
      <t>ショウカン</t>
    </rPh>
    <rPh sb="100" eb="101">
      <t>ガク</t>
    </rPh>
    <rPh sb="101" eb="103">
      <t>ゼンガク</t>
    </rPh>
    <rPh sb="104" eb="106">
      <t>サンテイ</t>
    </rPh>
    <rPh sb="117" eb="119">
      <t>ケイエイ</t>
    </rPh>
    <rPh sb="119" eb="121">
      <t>ジョウキョウ</t>
    </rPh>
    <rPh sb="122" eb="124">
      <t>カイゼン</t>
    </rPh>
    <rPh sb="143" eb="145">
      <t>イッパン</t>
    </rPh>
    <rPh sb="145" eb="147">
      <t>カイケイ</t>
    </rPh>
    <rPh sb="147" eb="149">
      <t>クリイレ</t>
    </rPh>
    <rPh sb="149" eb="150">
      <t>キン</t>
    </rPh>
    <rPh sb="151" eb="153">
      <t>ザイゲン</t>
    </rPh>
    <rPh sb="158" eb="160">
      <t>ジョウキョウ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</si>
</sst>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9848576"/>
        <c:axId val="7985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79848576"/>
        <c:axId val="79850496"/>
      </c:lineChart>
      <c:dateAx>
        <c:axId val="79848576"/>
        <c:scaling>
          <c:orientation val="minMax"/>
        </c:scaling>
        <c:delete val="1"/>
        <c:axPos val="b"/>
        <c:numFmt formatCode="ge" sourceLinked="1"/>
        <c:majorTickMark val="none"/>
        <c:minorTickMark val="none"/>
        <c:tickLblPos val="none"/>
        <c:crossAx val="79850496"/>
        <c:crosses val="autoZero"/>
        <c:auto val="1"/>
        <c:lblOffset val="100"/>
        <c:baseTimeUnit val="years"/>
      </c:dateAx>
      <c:valAx>
        <c:axId val="7985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4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60.53</c:v>
                </c:pt>
                <c:pt idx="1">
                  <c:v>59.97</c:v>
                </c:pt>
                <c:pt idx="2">
                  <c:v>58.75</c:v>
                </c:pt>
                <c:pt idx="3">
                  <c:v>59.3</c:v>
                </c:pt>
                <c:pt idx="4">
                  <c:v>57.5</c:v>
                </c:pt>
              </c:numCache>
            </c:numRef>
          </c:val>
        </c:ser>
        <c:dLbls>
          <c:showLegendKey val="0"/>
          <c:showVal val="0"/>
          <c:showCatName val="0"/>
          <c:showSerName val="0"/>
          <c:showPercent val="0"/>
          <c:showBubbleSize val="0"/>
        </c:dLbls>
        <c:gapWidth val="150"/>
        <c:axId val="83342848"/>
        <c:axId val="8334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83342848"/>
        <c:axId val="83344768"/>
      </c:lineChart>
      <c:dateAx>
        <c:axId val="83342848"/>
        <c:scaling>
          <c:orientation val="minMax"/>
        </c:scaling>
        <c:delete val="1"/>
        <c:axPos val="b"/>
        <c:numFmt formatCode="ge" sourceLinked="1"/>
        <c:majorTickMark val="none"/>
        <c:minorTickMark val="none"/>
        <c:tickLblPos val="none"/>
        <c:crossAx val="83344768"/>
        <c:crosses val="autoZero"/>
        <c:auto val="1"/>
        <c:lblOffset val="100"/>
        <c:baseTimeUnit val="years"/>
      </c:dateAx>
      <c:valAx>
        <c:axId val="8334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4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83059840"/>
        <c:axId val="8306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83059840"/>
        <c:axId val="83061760"/>
      </c:lineChart>
      <c:dateAx>
        <c:axId val="83059840"/>
        <c:scaling>
          <c:orientation val="minMax"/>
        </c:scaling>
        <c:delete val="1"/>
        <c:axPos val="b"/>
        <c:numFmt formatCode="ge" sourceLinked="1"/>
        <c:majorTickMark val="none"/>
        <c:minorTickMark val="none"/>
        <c:tickLblPos val="none"/>
        <c:crossAx val="83061760"/>
        <c:crosses val="autoZero"/>
        <c:auto val="1"/>
        <c:lblOffset val="100"/>
        <c:baseTimeUnit val="years"/>
      </c:dateAx>
      <c:valAx>
        <c:axId val="8306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5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90.59</c:v>
                </c:pt>
                <c:pt idx="1">
                  <c:v>94.13</c:v>
                </c:pt>
                <c:pt idx="2">
                  <c:v>92.87</c:v>
                </c:pt>
                <c:pt idx="3">
                  <c:v>89.47</c:v>
                </c:pt>
                <c:pt idx="4">
                  <c:v>107.25</c:v>
                </c:pt>
              </c:numCache>
            </c:numRef>
          </c:val>
        </c:ser>
        <c:dLbls>
          <c:showLegendKey val="0"/>
          <c:showVal val="0"/>
          <c:showCatName val="0"/>
          <c:showSerName val="0"/>
          <c:showPercent val="0"/>
          <c:showBubbleSize val="0"/>
        </c:dLbls>
        <c:gapWidth val="150"/>
        <c:axId val="79889152"/>
        <c:axId val="7989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889152"/>
        <c:axId val="79891072"/>
      </c:lineChart>
      <c:dateAx>
        <c:axId val="79889152"/>
        <c:scaling>
          <c:orientation val="minMax"/>
        </c:scaling>
        <c:delete val="1"/>
        <c:axPos val="b"/>
        <c:numFmt formatCode="ge" sourceLinked="1"/>
        <c:majorTickMark val="none"/>
        <c:minorTickMark val="none"/>
        <c:tickLblPos val="none"/>
        <c:crossAx val="79891072"/>
        <c:crosses val="autoZero"/>
        <c:auto val="1"/>
        <c:lblOffset val="100"/>
        <c:baseTimeUnit val="years"/>
      </c:dateAx>
      <c:valAx>
        <c:axId val="7989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8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921536"/>
        <c:axId val="7992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921536"/>
        <c:axId val="79923456"/>
      </c:lineChart>
      <c:dateAx>
        <c:axId val="79921536"/>
        <c:scaling>
          <c:orientation val="minMax"/>
        </c:scaling>
        <c:delete val="1"/>
        <c:axPos val="b"/>
        <c:numFmt formatCode="ge" sourceLinked="1"/>
        <c:majorTickMark val="none"/>
        <c:minorTickMark val="none"/>
        <c:tickLblPos val="none"/>
        <c:crossAx val="79923456"/>
        <c:crosses val="autoZero"/>
        <c:auto val="1"/>
        <c:lblOffset val="100"/>
        <c:baseTimeUnit val="years"/>
      </c:dateAx>
      <c:valAx>
        <c:axId val="7992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2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980864"/>
        <c:axId val="8298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980864"/>
        <c:axId val="82982784"/>
      </c:lineChart>
      <c:dateAx>
        <c:axId val="82980864"/>
        <c:scaling>
          <c:orientation val="minMax"/>
        </c:scaling>
        <c:delete val="1"/>
        <c:axPos val="b"/>
        <c:numFmt formatCode="ge" sourceLinked="1"/>
        <c:majorTickMark val="none"/>
        <c:minorTickMark val="none"/>
        <c:tickLblPos val="none"/>
        <c:crossAx val="82982784"/>
        <c:crosses val="autoZero"/>
        <c:auto val="1"/>
        <c:lblOffset val="100"/>
        <c:baseTimeUnit val="years"/>
      </c:dateAx>
      <c:valAx>
        <c:axId val="8298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8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025920"/>
        <c:axId val="8302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025920"/>
        <c:axId val="83027840"/>
      </c:lineChart>
      <c:dateAx>
        <c:axId val="83025920"/>
        <c:scaling>
          <c:orientation val="minMax"/>
        </c:scaling>
        <c:delete val="1"/>
        <c:axPos val="b"/>
        <c:numFmt formatCode="ge" sourceLinked="1"/>
        <c:majorTickMark val="none"/>
        <c:minorTickMark val="none"/>
        <c:tickLblPos val="none"/>
        <c:crossAx val="83027840"/>
        <c:crosses val="autoZero"/>
        <c:auto val="1"/>
        <c:lblOffset val="100"/>
        <c:baseTimeUnit val="years"/>
      </c:dateAx>
      <c:valAx>
        <c:axId val="8302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2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787712"/>
        <c:axId val="8281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787712"/>
        <c:axId val="82814464"/>
      </c:lineChart>
      <c:dateAx>
        <c:axId val="82787712"/>
        <c:scaling>
          <c:orientation val="minMax"/>
        </c:scaling>
        <c:delete val="1"/>
        <c:axPos val="b"/>
        <c:numFmt formatCode="ge" sourceLinked="1"/>
        <c:majorTickMark val="none"/>
        <c:minorTickMark val="none"/>
        <c:tickLblPos val="none"/>
        <c:crossAx val="82814464"/>
        <c:crosses val="autoZero"/>
        <c:auto val="1"/>
        <c:lblOffset val="100"/>
        <c:baseTimeUnit val="years"/>
      </c:dateAx>
      <c:valAx>
        <c:axId val="8281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8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457.47</c:v>
                </c:pt>
                <c:pt idx="1">
                  <c:v>444.06</c:v>
                </c:pt>
                <c:pt idx="2">
                  <c:v>429.51</c:v>
                </c:pt>
                <c:pt idx="3">
                  <c:v>415.45</c:v>
                </c:pt>
                <c:pt idx="4" formatCode="#,##0.00;&quot;△&quot;#,##0.00">
                  <c:v>0</c:v>
                </c:pt>
              </c:numCache>
            </c:numRef>
          </c:val>
        </c:ser>
        <c:dLbls>
          <c:showLegendKey val="0"/>
          <c:showVal val="0"/>
          <c:showCatName val="0"/>
          <c:showSerName val="0"/>
          <c:showPercent val="0"/>
          <c:showBubbleSize val="0"/>
        </c:dLbls>
        <c:gapWidth val="150"/>
        <c:axId val="82828288"/>
        <c:axId val="8284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82828288"/>
        <c:axId val="82846848"/>
      </c:lineChart>
      <c:dateAx>
        <c:axId val="82828288"/>
        <c:scaling>
          <c:orientation val="minMax"/>
        </c:scaling>
        <c:delete val="1"/>
        <c:axPos val="b"/>
        <c:numFmt formatCode="ge" sourceLinked="1"/>
        <c:majorTickMark val="none"/>
        <c:minorTickMark val="none"/>
        <c:tickLblPos val="none"/>
        <c:crossAx val="82846848"/>
        <c:crosses val="autoZero"/>
        <c:auto val="1"/>
        <c:lblOffset val="100"/>
        <c:baseTimeUnit val="years"/>
      </c:dateAx>
      <c:valAx>
        <c:axId val="8284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76.489999999999995</c:v>
                </c:pt>
                <c:pt idx="1">
                  <c:v>74.92</c:v>
                </c:pt>
                <c:pt idx="2">
                  <c:v>74.66</c:v>
                </c:pt>
                <c:pt idx="3">
                  <c:v>72.13</c:v>
                </c:pt>
                <c:pt idx="4">
                  <c:v>85.34</c:v>
                </c:pt>
              </c:numCache>
            </c:numRef>
          </c:val>
        </c:ser>
        <c:dLbls>
          <c:showLegendKey val="0"/>
          <c:showVal val="0"/>
          <c:showCatName val="0"/>
          <c:showSerName val="0"/>
          <c:showPercent val="0"/>
          <c:showBubbleSize val="0"/>
        </c:dLbls>
        <c:gapWidth val="150"/>
        <c:axId val="82872960"/>
        <c:axId val="8287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82872960"/>
        <c:axId val="82879232"/>
      </c:lineChart>
      <c:dateAx>
        <c:axId val="82872960"/>
        <c:scaling>
          <c:orientation val="minMax"/>
        </c:scaling>
        <c:delete val="1"/>
        <c:axPos val="b"/>
        <c:numFmt formatCode="ge" sourceLinked="1"/>
        <c:majorTickMark val="none"/>
        <c:minorTickMark val="none"/>
        <c:tickLblPos val="none"/>
        <c:crossAx val="82879232"/>
        <c:crosses val="autoZero"/>
        <c:auto val="1"/>
        <c:lblOffset val="100"/>
        <c:baseTimeUnit val="years"/>
      </c:dateAx>
      <c:valAx>
        <c:axId val="8287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7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180.03</c:v>
                </c:pt>
                <c:pt idx="1">
                  <c:v>187.05</c:v>
                </c:pt>
                <c:pt idx="2">
                  <c:v>196.17</c:v>
                </c:pt>
                <c:pt idx="3">
                  <c:v>202.36</c:v>
                </c:pt>
                <c:pt idx="4">
                  <c:v>175.66</c:v>
                </c:pt>
              </c:numCache>
            </c:numRef>
          </c:val>
        </c:ser>
        <c:dLbls>
          <c:showLegendKey val="0"/>
          <c:showVal val="0"/>
          <c:showCatName val="0"/>
          <c:showSerName val="0"/>
          <c:showPercent val="0"/>
          <c:showBubbleSize val="0"/>
        </c:dLbls>
        <c:gapWidth val="150"/>
        <c:axId val="83310464"/>
        <c:axId val="8333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83310464"/>
        <c:axId val="83333120"/>
      </c:lineChart>
      <c:dateAx>
        <c:axId val="83310464"/>
        <c:scaling>
          <c:orientation val="minMax"/>
        </c:scaling>
        <c:delete val="1"/>
        <c:axPos val="b"/>
        <c:numFmt formatCode="ge" sourceLinked="1"/>
        <c:majorTickMark val="none"/>
        <c:minorTickMark val="none"/>
        <c:tickLblPos val="none"/>
        <c:crossAx val="83333120"/>
        <c:crosses val="autoZero"/>
        <c:auto val="1"/>
        <c:lblOffset val="100"/>
        <c:baseTimeUnit val="years"/>
      </c:dateAx>
      <c:valAx>
        <c:axId val="8333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1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T35" zoomScaleNormal="100" workbookViewId="0">
      <selection activeCell="BL45" sqref="BL45:BZ4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宮城県　加美町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
        <v>121</v>
      </c>
      <c r="AE8" s="49"/>
      <c r="AF8" s="49"/>
      <c r="AG8" s="49"/>
      <c r="AH8" s="49"/>
      <c r="AI8" s="49"/>
      <c r="AJ8" s="49"/>
      <c r="AK8" s="4"/>
      <c r="AL8" s="50">
        <f>データ!S6</f>
        <v>24212</v>
      </c>
      <c r="AM8" s="50"/>
      <c r="AN8" s="50"/>
      <c r="AO8" s="50"/>
      <c r="AP8" s="50"/>
      <c r="AQ8" s="50"/>
      <c r="AR8" s="50"/>
      <c r="AS8" s="50"/>
      <c r="AT8" s="45">
        <f>データ!T6</f>
        <v>460.67</v>
      </c>
      <c r="AU8" s="45"/>
      <c r="AV8" s="45"/>
      <c r="AW8" s="45"/>
      <c r="AX8" s="45"/>
      <c r="AY8" s="45"/>
      <c r="AZ8" s="45"/>
      <c r="BA8" s="45"/>
      <c r="BB8" s="45">
        <f>データ!U6</f>
        <v>52.56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10.18</v>
      </c>
      <c r="Q10" s="45"/>
      <c r="R10" s="45"/>
      <c r="S10" s="45"/>
      <c r="T10" s="45"/>
      <c r="U10" s="45"/>
      <c r="V10" s="45"/>
      <c r="W10" s="45">
        <f>データ!Q6</f>
        <v>100</v>
      </c>
      <c r="X10" s="45"/>
      <c r="Y10" s="45"/>
      <c r="Z10" s="45"/>
      <c r="AA10" s="45"/>
      <c r="AB10" s="45"/>
      <c r="AC10" s="45"/>
      <c r="AD10" s="50">
        <f>データ!R6</f>
        <v>3805</v>
      </c>
      <c r="AE10" s="50"/>
      <c r="AF10" s="50"/>
      <c r="AG10" s="50"/>
      <c r="AH10" s="50"/>
      <c r="AI10" s="50"/>
      <c r="AJ10" s="50"/>
      <c r="AK10" s="2"/>
      <c r="AL10" s="50">
        <f>データ!V6</f>
        <v>2451</v>
      </c>
      <c r="AM10" s="50"/>
      <c r="AN10" s="50"/>
      <c r="AO10" s="50"/>
      <c r="AP10" s="50"/>
      <c r="AQ10" s="50"/>
      <c r="AR10" s="50"/>
      <c r="AS10" s="50"/>
      <c r="AT10" s="45">
        <f>データ!W6</f>
        <v>0.72</v>
      </c>
      <c r="AU10" s="45"/>
      <c r="AV10" s="45"/>
      <c r="AW10" s="45"/>
      <c r="AX10" s="45"/>
      <c r="AY10" s="45"/>
      <c r="AZ10" s="45"/>
      <c r="BA10" s="45"/>
      <c r="BB10" s="45">
        <f>データ!X6</f>
        <v>3404.17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122</v>
      </c>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123</v>
      </c>
      <c r="BM66" s="77"/>
      <c r="BN66" s="77"/>
      <c r="BO66" s="77"/>
      <c r="BP66" s="77"/>
      <c r="BQ66" s="77"/>
      <c r="BR66" s="77"/>
      <c r="BS66" s="77"/>
      <c r="BT66" s="77"/>
      <c r="BU66" s="77"/>
      <c r="BV66" s="77"/>
      <c r="BW66" s="77"/>
      <c r="BX66" s="77"/>
      <c r="BY66" s="77"/>
      <c r="BZ66" s="78"/>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44458</v>
      </c>
      <c r="D6" s="33">
        <f t="shared" si="3"/>
        <v>47</v>
      </c>
      <c r="E6" s="33">
        <f t="shared" si="3"/>
        <v>18</v>
      </c>
      <c r="F6" s="33">
        <f t="shared" si="3"/>
        <v>0</v>
      </c>
      <c r="G6" s="33">
        <f t="shared" si="3"/>
        <v>0</v>
      </c>
      <c r="H6" s="33" t="str">
        <f t="shared" si="3"/>
        <v>宮城県　加美町</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10.18</v>
      </c>
      <c r="Q6" s="34">
        <f t="shared" si="3"/>
        <v>100</v>
      </c>
      <c r="R6" s="34">
        <f t="shared" si="3"/>
        <v>3805</v>
      </c>
      <c r="S6" s="34">
        <f t="shared" si="3"/>
        <v>24212</v>
      </c>
      <c r="T6" s="34">
        <f t="shared" si="3"/>
        <v>460.67</v>
      </c>
      <c r="U6" s="34">
        <f t="shared" si="3"/>
        <v>52.56</v>
      </c>
      <c r="V6" s="34">
        <f t="shared" si="3"/>
        <v>2451</v>
      </c>
      <c r="W6" s="34">
        <f t="shared" si="3"/>
        <v>0.72</v>
      </c>
      <c r="X6" s="34">
        <f t="shared" si="3"/>
        <v>3404.17</v>
      </c>
      <c r="Y6" s="35">
        <f>IF(Y7="",NA(),Y7)</f>
        <v>90.59</v>
      </c>
      <c r="Z6" s="35">
        <f t="shared" ref="Z6:AH6" si="4">IF(Z7="",NA(),Z7)</f>
        <v>94.13</v>
      </c>
      <c r="AA6" s="35">
        <f t="shared" si="4"/>
        <v>92.87</v>
      </c>
      <c r="AB6" s="35">
        <f t="shared" si="4"/>
        <v>89.47</v>
      </c>
      <c r="AC6" s="35">
        <f t="shared" si="4"/>
        <v>107.25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457.47</v>
      </c>
      <c r="BG6" s="35">
        <f t="shared" ref="BG6:BO6" si="7">IF(BG7="",NA(),BG7)</f>
        <v>444.06</v>
      </c>
      <c r="BH6" s="35">
        <f t="shared" si="7"/>
        <v>429.51</v>
      </c>
      <c r="BI6" s="35">
        <f t="shared" si="7"/>
        <v>415.45</v>
      </c>
      <c r="BJ6" s="34">
        <f t="shared" si="7"/>
        <v>0</v>
      </c>
      <c r="BK6" s="35">
        <f t="shared" si="7"/>
        <v>430.64</v>
      </c>
      <c r="BL6" s="35">
        <f t="shared" si="7"/>
        <v>446.63</v>
      </c>
      <c r="BM6" s="35">
        <f t="shared" si="7"/>
        <v>416.91</v>
      </c>
      <c r="BN6" s="35">
        <f t="shared" si="7"/>
        <v>392.19</v>
      </c>
      <c r="BO6" s="35">
        <f t="shared" si="7"/>
        <v>413.5</v>
      </c>
      <c r="BP6" s="34" t="str">
        <f>IF(BP7="","",IF(BP7="-","【-】","【"&amp;SUBSTITUTE(TEXT(BP7,"#,##0.00"),"-","△")&amp;"】"))</f>
        <v>【346.13】</v>
      </c>
      <c r="BQ6" s="35">
        <f>IF(BQ7="",NA(),BQ7)</f>
        <v>76.489999999999995</v>
      </c>
      <c r="BR6" s="35">
        <f t="shared" ref="BR6:BZ6" si="8">IF(BR7="",NA(),BR7)</f>
        <v>74.92</v>
      </c>
      <c r="BS6" s="35">
        <f t="shared" si="8"/>
        <v>74.66</v>
      </c>
      <c r="BT6" s="35">
        <f t="shared" si="8"/>
        <v>72.13</v>
      </c>
      <c r="BU6" s="35">
        <f t="shared" si="8"/>
        <v>85.34</v>
      </c>
      <c r="BV6" s="35">
        <f t="shared" si="8"/>
        <v>58.78</v>
      </c>
      <c r="BW6" s="35">
        <f t="shared" si="8"/>
        <v>58.53</v>
      </c>
      <c r="BX6" s="35">
        <f t="shared" si="8"/>
        <v>57.93</v>
      </c>
      <c r="BY6" s="35">
        <f t="shared" si="8"/>
        <v>57.03</v>
      </c>
      <c r="BZ6" s="35">
        <f t="shared" si="8"/>
        <v>55.84</v>
      </c>
      <c r="CA6" s="34" t="str">
        <f>IF(CA7="","",IF(CA7="-","【-】","【"&amp;SUBSTITUTE(TEXT(CA7,"#,##0.00"),"-","△")&amp;"】"))</f>
        <v>【59.83】</v>
      </c>
      <c r="CB6" s="35">
        <f>IF(CB7="",NA(),CB7)</f>
        <v>180.03</v>
      </c>
      <c r="CC6" s="35">
        <f t="shared" ref="CC6:CK6" si="9">IF(CC7="",NA(),CC7)</f>
        <v>187.05</v>
      </c>
      <c r="CD6" s="35">
        <f t="shared" si="9"/>
        <v>196.17</v>
      </c>
      <c r="CE6" s="35">
        <f t="shared" si="9"/>
        <v>202.36</v>
      </c>
      <c r="CF6" s="35">
        <f t="shared" si="9"/>
        <v>175.66</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60.53</v>
      </c>
      <c r="CN6" s="35">
        <f t="shared" ref="CN6:CV6" si="10">IF(CN7="",NA(),CN7)</f>
        <v>59.97</v>
      </c>
      <c r="CO6" s="35">
        <f t="shared" si="10"/>
        <v>58.75</v>
      </c>
      <c r="CP6" s="35">
        <f t="shared" si="10"/>
        <v>59.3</v>
      </c>
      <c r="CQ6" s="35">
        <f t="shared" si="10"/>
        <v>57.5</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44458</v>
      </c>
      <c r="D7" s="37">
        <v>47</v>
      </c>
      <c r="E7" s="37">
        <v>18</v>
      </c>
      <c r="F7" s="37">
        <v>0</v>
      </c>
      <c r="G7" s="37">
        <v>0</v>
      </c>
      <c r="H7" s="37" t="s">
        <v>109</v>
      </c>
      <c r="I7" s="37" t="s">
        <v>110</v>
      </c>
      <c r="J7" s="37" t="s">
        <v>111</v>
      </c>
      <c r="K7" s="37" t="s">
        <v>112</v>
      </c>
      <c r="L7" s="37" t="s">
        <v>113</v>
      </c>
      <c r="M7" s="37"/>
      <c r="N7" s="38" t="s">
        <v>114</v>
      </c>
      <c r="O7" s="38" t="s">
        <v>115</v>
      </c>
      <c r="P7" s="38">
        <v>10.18</v>
      </c>
      <c r="Q7" s="38">
        <v>100</v>
      </c>
      <c r="R7" s="38">
        <v>3805</v>
      </c>
      <c r="S7" s="38">
        <v>24212</v>
      </c>
      <c r="T7" s="38">
        <v>460.67</v>
      </c>
      <c r="U7" s="38">
        <v>52.56</v>
      </c>
      <c r="V7" s="38">
        <v>2451</v>
      </c>
      <c r="W7" s="38">
        <v>0.72</v>
      </c>
      <c r="X7" s="38">
        <v>3404.17</v>
      </c>
      <c r="Y7" s="38">
        <v>90.59</v>
      </c>
      <c r="Z7" s="38">
        <v>94.13</v>
      </c>
      <c r="AA7" s="38">
        <v>92.87</v>
      </c>
      <c r="AB7" s="38">
        <v>89.47</v>
      </c>
      <c r="AC7" s="38">
        <v>107.25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457.47</v>
      </c>
      <c r="BG7" s="38">
        <v>444.06</v>
      </c>
      <c r="BH7" s="38">
        <v>429.51</v>
      </c>
      <c r="BI7" s="38">
        <v>415.45</v>
      </c>
      <c r="BJ7" s="38">
        <v>0</v>
      </c>
      <c r="BK7" s="38">
        <v>430.64</v>
      </c>
      <c r="BL7" s="38">
        <v>446.63</v>
      </c>
      <c r="BM7" s="38">
        <v>416.91</v>
      </c>
      <c r="BN7" s="38">
        <v>392.19</v>
      </c>
      <c r="BO7" s="38">
        <v>413.5</v>
      </c>
      <c r="BP7" s="38">
        <v>346.13</v>
      </c>
      <c r="BQ7" s="38">
        <v>76.489999999999995</v>
      </c>
      <c r="BR7" s="38">
        <v>74.92</v>
      </c>
      <c r="BS7" s="38">
        <v>74.66</v>
      </c>
      <c r="BT7" s="38">
        <v>72.13</v>
      </c>
      <c r="BU7" s="38">
        <v>85.34</v>
      </c>
      <c r="BV7" s="38">
        <v>58.78</v>
      </c>
      <c r="BW7" s="38">
        <v>58.53</v>
      </c>
      <c r="BX7" s="38">
        <v>57.93</v>
      </c>
      <c r="BY7" s="38">
        <v>57.03</v>
      </c>
      <c r="BZ7" s="38">
        <v>55.84</v>
      </c>
      <c r="CA7" s="38">
        <v>59.83</v>
      </c>
      <c r="CB7" s="38">
        <v>180.03</v>
      </c>
      <c r="CC7" s="38">
        <v>187.05</v>
      </c>
      <c r="CD7" s="38">
        <v>196.17</v>
      </c>
      <c r="CE7" s="38">
        <v>202.36</v>
      </c>
      <c r="CF7" s="38">
        <v>175.66</v>
      </c>
      <c r="CG7" s="38">
        <v>257.02999999999997</v>
      </c>
      <c r="CH7" s="38">
        <v>266.57</v>
      </c>
      <c r="CI7" s="38">
        <v>276.93</v>
      </c>
      <c r="CJ7" s="38">
        <v>283.73</v>
      </c>
      <c r="CK7" s="38">
        <v>287.57</v>
      </c>
      <c r="CL7" s="38">
        <v>268.69</v>
      </c>
      <c r="CM7" s="38">
        <v>60.53</v>
      </c>
      <c r="CN7" s="38">
        <v>59.97</v>
      </c>
      <c r="CO7" s="38">
        <v>58.75</v>
      </c>
      <c r="CP7" s="38">
        <v>59.3</v>
      </c>
      <c r="CQ7" s="38">
        <v>57.5</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kami</cp:lastModifiedBy>
  <dcterms:created xsi:type="dcterms:W3CDTF">2017-12-25T02:39:16Z</dcterms:created>
  <dcterms:modified xsi:type="dcterms:W3CDTF">2018-02-07T01:14:43Z</dcterms:modified>
  <cp:category/>
</cp:coreProperties>
</file>