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D10" i="4"/>
  <c r="W10" i="4"/>
  <c r="I10" i="4"/>
  <c r="BB8"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<sst xmlns="http://schemas.openxmlformats.org/spreadsheetml/2006/main" count="251" uniqueCount="126">
  <si>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</si>
  <si>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</si>
  <si>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</si>
  <si>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</si>
  <si>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</si>
  <si>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</si>
  <si>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</si>
  <si>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</si>
  <si>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</si>
  <si>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</si>
  <si>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</si>
  <si>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</si>
  <si>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</si>
  <si>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</si>
  <si>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</si>
  <si>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</si>
  <si>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</si>
  <si>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</si>
  <si>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</si>
  <si>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</si>
  <si>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</si>
  <si>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</si>
  <si>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</si>
  <si>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</si>
  <si>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</si>
  <si>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</si>
  <si>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</si>
  <si>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</si>
  <si>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</si>
  <si>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</si>
  <si>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</si>
  <si>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</si>
  <si>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</si>
  <si>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</si>
  <si>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</si>
  <si>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</si>
  <si>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</si>
  <si>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</si>
  <si>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</si>
  <si>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</si>
  <si>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</si>
  <si>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</si>
  <si>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</si>
  <si>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</si>
  <si>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</si>
  <si>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</si>
  <si>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</si>
  <si>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</si>
  <si>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</si>
  <si>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</si>
  <si>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</si>
  <si>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</si>
  <si>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</si>
  <si>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</si>
  <si>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</si>
  <si>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</si>
  <si>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</si>
  <si>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</si>
  <si>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</si>
  <si>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</si>
  <si>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</si>
  <si>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</si>
  <si>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</si>
  <si>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</si>
  <si>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</si>
  <si>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</si>
  <si>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</si>
  <si>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</si>
  <si>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</si>
  <si>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</si>
  <si>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</si>
  <si>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</si>
  <si>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</si>
  <si>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</si>
  <si>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</si>
  <si>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</si>
  <si>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</si>
  <si>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</si>
  <si>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</si>
  <si>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</si>
  <si>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</si>
  <si>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</si>
  <si>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</si>
  <si>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</si>
  <si>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</si>
  <si>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</si>
  <si>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</si>
  <si>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</si>
  <si>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</si>
  <si>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</si>
  <si>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</si>
  <si>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</si>
  <si>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</si>
  <si>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</si>
  <si>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</si>
  <si>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</si>
  <si>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</si>
  <si>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</si>
  <si>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</si>
  <si>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</si>
  <si>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</si>
  <si>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</si>
  <si>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</si>
  <si>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</si>
  <si>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</si>
  <si>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</si>
  <si>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</si>
  <si>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</si>
  <si>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</si>
  <si>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</si>
  <si>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色麻町</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</si>
  <si>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</si>
  <si>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</si>
  <si>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</si>
  <si>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</si>
  <si>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</si>
  <si>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</si>
  <si>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</si>
  <si>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</si>
  <si>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</si>
  <si>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</si>
  <si>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</si>
  <si>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浄化槽本体の耐用年数が近づいており、新規設置工事と併せ、今後計画的な更新が必要となってくる。
特環地区、農集地区以外の地域においては浄化槽設置のＰＲ活動により水洗化を推進する。
また、経営戦略の策定により、計画的・効率的な事業運営を推進する。</t>
    <rPh sb="0" eb="3">
      <t>ジョウカソウ</t>
    </rPh>
    <rPh sb="3" eb="5">
      <t>ホンタイ</t>
    </rPh>
    <rPh sb="6" eb="8">
      <t>タイヨウ</t>
    </rPh>
    <rPh sb="8" eb="10">
      <t>ネンスウ</t>
    </rPh>
    <rPh sb="11" eb="13">
      <t>チカズ</t>
    </rPh>
    <rPh sb="18" eb="20">
      <t>シンキ</t>
    </rPh>
    <rPh sb="20" eb="22">
      <t>セッチ</t>
    </rPh>
    <rPh sb="22" eb="24">
      <t>コウジ</t>
    </rPh>
    <rPh sb="25" eb="26">
      <t>アワ</t>
    </rPh>
    <rPh sb="28" eb="30">
      <t>コンゴ</t>
    </rPh>
    <rPh sb="30" eb="33">
      <t>ケイカクテキ</t>
    </rPh>
    <rPh sb="34" eb="36">
      <t>コウシン</t>
    </rPh>
    <rPh sb="37" eb="39">
      <t>ヒツヨウ</t>
    </rPh>
    <rPh sb="47" eb="48">
      <t>トク</t>
    </rPh>
    <rPh sb="48" eb="49">
      <t>カン</t>
    </rPh>
    <rPh sb="49" eb="51">
      <t>チク</t>
    </rPh>
    <rPh sb="52" eb="54">
      <t>ノウシュウ</t>
    </rPh>
    <rPh sb="54" eb="56">
      <t>チク</t>
    </rPh>
    <rPh sb="56" eb="58">
      <t>イガイ</t>
    </rPh>
    <rPh sb="59" eb="61">
      <t>チイキ</t>
    </rPh>
    <rPh sb="66" eb="69">
      <t>ジョウカソウ</t>
    </rPh>
    <rPh sb="69" eb="71">
      <t>セッチ</t>
    </rPh>
    <rPh sb="74" eb="76">
      <t>カツドウ</t>
    </rPh>
    <rPh sb="79" eb="82">
      <t>スイセンカ</t>
    </rPh>
    <rPh sb="83" eb="84">
      <t>オ</t>
    </rPh>
    <rPh sb="84" eb="85">
      <t>スス</t>
    </rPh>
    <phoneticPr fontId="7"/>
  </si>
  <si>
    <t>①について、料金収入に加え地方債償還金が少なくなったため。しかし、使用料だけでは経費が回収できず一般会計からの繰入を行っている。
⑤について、①同様使用料だけでは経費が回収できない状況であるため、今後他の事業も含め使用料金の見直しが必要。　　　　　　　
⑥について、１戸当たりの使用人数が比較的多いため平均値を下回っていると思われる。　　　　　　　　　　
⑦について、浄化槽設置希望者が対象で有り稼働率は100％である。　　　　　　　
⑧について、浄化槽設置希望者が対象であるため、水洗化率は100％である。</t>
    <rPh sb="6" eb="8">
      <t>リョウキン</t>
    </rPh>
    <rPh sb="8" eb="10">
      <t>シュウニュウ</t>
    </rPh>
    <rPh sb="11" eb="12">
      <t>クワ</t>
    </rPh>
    <rPh sb="13" eb="16">
      <t>チホウサイ</t>
    </rPh>
    <rPh sb="16" eb="19">
      <t>ショウカンキン</t>
    </rPh>
    <rPh sb="20" eb="21">
      <t>スク</t>
    </rPh>
    <rPh sb="33" eb="36">
      <t>シヨウリョウ</t>
    </rPh>
    <rPh sb="40" eb="42">
      <t>ケイヒ</t>
    </rPh>
    <rPh sb="43" eb="45">
      <t>カイシュウ</t>
    </rPh>
    <rPh sb="48" eb="50">
      <t>イッパン</t>
    </rPh>
    <rPh sb="50" eb="52">
      <t>カイケイ</t>
    </rPh>
    <rPh sb="55" eb="57">
      <t>クリイレ</t>
    </rPh>
    <rPh sb="58" eb="59">
      <t>オコナ</t>
    </rPh>
    <rPh sb="72" eb="74">
      <t>ドウヨウ</t>
    </rPh>
    <rPh sb="74" eb="77">
      <t>シヨウリョウ</t>
    </rPh>
    <rPh sb="81" eb="83">
      <t>ケイヒ</t>
    </rPh>
    <rPh sb="84" eb="86">
      <t>カイシュウ</t>
    </rPh>
    <rPh sb="98" eb="100">
      <t>コンゴ</t>
    </rPh>
    <rPh sb="100" eb="101">
      <t>タ</t>
    </rPh>
    <rPh sb="102" eb="104">
      <t>ジギョウ</t>
    </rPh>
    <rPh sb="105" eb="106">
      <t>フク</t>
    </rPh>
    <rPh sb="107" eb="109">
      <t>シヨウ</t>
    </rPh>
    <rPh sb="109" eb="111">
      <t>リョウキン</t>
    </rPh>
    <rPh sb="112" eb="114">
      <t>ミナオ</t>
    </rPh>
    <rPh sb="116" eb="118">
      <t>ヒツヨウ</t>
    </rPh>
    <rPh sb="134" eb="135">
      <t>コ</t>
    </rPh>
    <rPh sb="135" eb="136">
      <t>ア</t>
    </rPh>
    <rPh sb="139" eb="141">
      <t>シヨウ</t>
    </rPh>
    <rPh sb="141" eb="143">
      <t>ニンズウ</t>
    </rPh>
    <rPh sb="144" eb="147">
      <t>ヒカクテキ</t>
    </rPh>
    <rPh sb="147" eb="148">
      <t>オオ</t>
    </rPh>
    <rPh sb="151" eb="154">
      <t>ヘイキンチ</t>
    </rPh>
    <rPh sb="155" eb="157">
      <t>シタマワ</t>
    </rPh>
    <rPh sb="162" eb="163">
      <t>オモ</t>
    </rPh>
    <rPh sb="184" eb="187">
      <t>ジョウカソウ</t>
    </rPh>
    <rPh sb="187" eb="189">
      <t>セッチ</t>
    </rPh>
    <rPh sb="189" eb="192">
      <t>キボウシャ</t>
    </rPh>
    <rPh sb="193" eb="195">
      <t>タイショウ</t>
    </rPh>
    <rPh sb="196" eb="197">
      <t>ア</t>
    </rPh>
    <rPh sb="198" eb="201">
      <t>カドウリツ</t>
    </rPh>
    <rPh sb="224" eb="227">
      <t>ジョウカソウ</t>
    </rPh>
    <rPh sb="227" eb="229">
      <t>セッチ</t>
    </rPh>
    <rPh sb="229" eb="232">
      <t>キボウシャ</t>
    </rPh>
    <rPh sb="233" eb="235">
      <t>タイショウ</t>
    </rPh>
    <rPh sb="241" eb="244">
      <t>スイセンカ</t>
    </rPh>
    <rPh sb="244" eb="245">
      <t>リツ</t>
    </rPh>
    <phoneticPr fontId="7"/>
  </si>
  <si>
    <t>平成10年から使用を開始している浄化槽があり、耐用年数も28年となっており、今後10年程度で更新時期を迎えることになる。
現在はブロワー及び放流ポンプ等に故障が発生した場合、交換・修繕を行っている。</t>
    <rPh sb="0" eb="2">
      <t>ヘイセイ</t>
    </rPh>
    <rPh sb="4" eb="5">
      <t>ネン</t>
    </rPh>
    <rPh sb="7" eb="9">
      <t>シヨウ</t>
    </rPh>
    <rPh sb="10" eb="12">
      <t>カイシ</t>
    </rPh>
    <rPh sb="16" eb="19">
      <t>ジョウカソウ</t>
    </rPh>
    <rPh sb="23" eb="25">
      <t>タイヨウ</t>
    </rPh>
    <rPh sb="25" eb="27">
      <t>ネンスウ</t>
    </rPh>
    <rPh sb="30" eb="31">
      <t>ネン</t>
    </rPh>
    <rPh sb="38" eb="40">
      <t>コンゴ</t>
    </rPh>
    <rPh sb="42" eb="43">
      <t>ネン</t>
    </rPh>
    <rPh sb="43" eb="45">
      <t>テイド</t>
    </rPh>
    <rPh sb="46" eb="48">
      <t>コウシン</t>
    </rPh>
    <rPh sb="48" eb="50">
      <t>ジキ</t>
    </rPh>
    <rPh sb="51" eb="52">
      <t>ムカ</t>
    </rPh>
    <rPh sb="61" eb="63">
      <t>ゲンザイ</t>
    </rPh>
    <rPh sb="68" eb="69">
      <t>オヨ</t>
    </rPh>
    <rPh sb="70" eb="72">
      <t>ホウリュウ</t>
    </rPh>
    <rPh sb="75" eb="76">
      <t>トウ</t>
    </rPh>
    <rPh sb="77" eb="79">
      <t>コショウ</t>
    </rPh>
    <rPh sb="80" eb="82">
      <t>ハッセイ</t>
    </rPh>
    <rPh sb="84" eb="86">
      <t>バアイ</t>
    </rPh>
    <rPh sb="87" eb="89">
      <t>コウカン</t>
    </rPh>
    <rPh sb="90" eb="92">
      <t>シュウゼン</t>
    </rPh>
    <rPh sb="93" eb="94">
      <t>オコナ</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</si>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</sst>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346816"/>
        <c:axId val="933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3346816"/>
        <c:axId val="93353088"/>
      </c:lineChart>
      <c:dateAx>
        <c:axId val="93346816"/>
        <c:scaling>
          <c:orientation val="minMax"/>
        </c:scaling>
        <c:delete val="1"/>
        <c:axPos val="b"/>
        <c:numFmt formatCode="ge" sourceLinked="1"/>
        <c:majorTickMark val="none"/>
        <c:minorTickMark val="none"/>
        <c:tickLblPos val="none"/>
        <c:crossAx val="93353088"/>
        <c:crosses val="autoZero"/>
        <c:auto val="1"/>
        <c:lblOffset val="100"/>
        <c:baseTimeUnit val="years"/>
      </c:dateAx>
      <c:valAx>
        <c:axId val="933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49.6</c:v>
                </c:pt>
                <c:pt idx="1">
                  <c:v>56.64</c:v>
                </c:pt>
                <c:pt idx="2">
                  <c:v>50.3</c:v>
                </c:pt>
                <c:pt idx="3">
                  <c:v>59.39</c:v>
                </c:pt>
                <c:pt idx="4">
                  <c:v>64.239999999999995</c:v>
                </c:pt>
              </c:numCache>
            </c:numRef>
          </c:val>
        </c:ser>
        <c:dLbls>
          <c:showLegendKey val="0"/>
          <c:showVal val="0"/>
          <c:showCatName val="0"/>
          <c:showSerName val="0"/>
          <c:showPercent val="0"/>
          <c:showBubbleSize val="0"/>
        </c:dLbls>
        <c:gapWidth val="150"/>
        <c:axId val="94264704"/>
        <c:axId val="942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48.69</c:v>
                </c:pt>
                <c:pt idx="2">
                  <c:v>52.52</c:v>
                </c:pt>
                <c:pt idx="3">
                  <c:v>54.14</c:v>
                </c:pt>
                <c:pt idx="4">
                  <c:v>132.99</c:v>
                </c:pt>
              </c:numCache>
            </c:numRef>
          </c:val>
          <c:smooth val="0"/>
        </c:ser>
        <c:dLbls>
          <c:showLegendKey val="0"/>
          <c:showVal val="0"/>
          <c:showCatName val="0"/>
          <c:showSerName val="0"/>
          <c:showPercent val="0"/>
          <c:showBubbleSize val="0"/>
        </c:dLbls>
        <c:marker val="1"/>
        <c:smooth val="0"/>
        <c:axId val="94264704"/>
        <c:axId val="94279168"/>
      </c:lineChart>
      <c:dateAx>
        <c:axId val="94264704"/>
        <c:scaling>
          <c:orientation val="minMax"/>
        </c:scaling>
        <c:delete val="1"/>
        <c:axPos val="b"/>
        <c:numFmt formatCode="ge" sourceLinked="1"/>
        <c:majorTickMark val="none"/>
        <c:minorTickMark val="none"/>
        <c:tickLblPos val="none"/>
        <c:crossAx val="94279168"/>
        <c:crosses val="autoZero"/>
        <c:auto val="1"/>
        <c:lblOffset val="100"/>
        <c:baseTimeUnit val="years"/>
      </c:dateAx>
      <c:valAx>
        <c:axId val="942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4292992"/>
        <c:axId val="9430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87.42</c:v>
                </c:pt>
                <c:pt idx="2">
                  <c:v>84.94</c:v>
                </c:pt>
                <c:pt idx="3">
                  <c:v>84.69</c:v>
                </c:pt>
                <c:pt idx="4">
                  <c:v>82.94</c:v>
                </c:pt>
              </c:numCache>
            </c:numRef>
          </c:val>
          <c:smooth val="0"/>
        </c:ser>
        <c:dLbls>
          <c:showLegendKey val="0"/>
          <c:showVal val="0"/>
          <c:showCatName val="0"/>
          <c:showSerName val="0"/>
          <c:showPercent val="0"/>
          <c:showBubbleSize val="0"/>
        </c:dLbls>
        <c:marker val="1"/>
        <c:smooth val="0"/>
        <c:axId val="94292992"/>
        <c:axId val="94303360"/>
      </c:lineChart>
      <c:dateAx>
        <c:axId val="94292992"/>
        <c:scaling>
          <c:orientation val="minMax"/>
        </c:scaling>
        <c:delete val="1"/>
        <c:axPos val="b"/>
        <c:numFmt formatCode="ge" sourceLinked="1"/>
        <c:majorTickMark val="none"/>
        <c:minorTickMark val="none"/>
        <c:tickLblPos val="none"/>
        <c:crossAx val="94303360"/>
        <c:crosses val="autoZero"/>
        <c:auto val="1"/>
        <c:lblOffset val="100"/>
        <c:baseTimeUnit val="years"/>
      </c:dateAx>
      <c:valAx>
        <c:axId val="9430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116.29</c:v>
                </c:pt>
                <c:pt idx="1">
                  <c:v>116.17</c:v>
                </c:pt>
                <c:pt idx="2">
                  <c:v>147.96</c:v>
                </c:pt>
                <c:pt idx="3">
                  <c:v>131.18</c:v>
                </c:pt>
                <c:pt idx="4">
                  <c:v>113.98</c:v>
                </c:pt>
              </c:numCache>
            </c:numRef>
          </c:val>
        </c:ser>
        <c:dLbls>
          <c:showLegendKey val="0"/>
          <c:showVal val="0"/>
          <c:showCatName val="0"/>
          <c:showSerName val="0"/>
          <c:showPercent val="0"/>
          <c:showBubbleSize val="0"/>
        </c:dLbls>
        <c:gapWidth val="150"/>
        <c:axId val="93379200"/>
        <c:axId val="934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79200"/>
        <c:axId val="93459200"/>
      </c:lineChart>
      <c:dateAx>
        <c:axId val="93379200"/>
        <c:scaling>
          <c:orientation val="minMax"/>
        </c:scaling>
        <c:delete val="1"/>
        <c:axPos val="b"/>
        <c:numFmt formatCode="ge" sourceLinked="1"/>
        <c:majorTickMark val="none"/>
        <c:minorTickMark val="none"/>
        <c:tickLblPos val="none"/>
        <c:crossAx val="93459200"/>
        <c:crosses val="autoZero"/>
        <c:auto val="1"/>
        <c:lblOffset val="100"/>
        <c:baseTimeUnit val="years"/>
      </c:dateAx>
      <c:valAx>
        <c:axId val="934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501696"/>
        <c:axId val="9350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01696"/>
        <c:axId val="93503872"/>
      </c:lineChart>
      <c:dateAx>
        <c:axId val="93501696"/>
        <c:scaling>
          <c:orientation val="minMax"/>
        </c:scaling>
        <c:delete val="1"/>
        <c:axPos val="b"/>
        <c:numFmt formatCode="ge" sourceLinked="1"/>
        <c:majorTickMark val="none"/>
        <c:minorTickMark val="none"/>
        <c:tickLblPos val="none"/>
        <c:crossAx val="93503872"/>
        <c:crosses val="autoZero"/>
        <c:auto val="1"/>
        <c:lblOffset val="100"/>
        <c:baseTimeUnit val="years"/>
      </c:dateAx>
      <c:valAx>
        <c:axId val="9350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534080"/>
        <c:axId val="935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34080"/>
        <c:axId val="93540352"/>
      </c:lineChart>
      <c:dateAx>
        <c:axId val="93534080"/>
        <c:scaling>
          <c:orientation val="minMax"/>
        </c:scaling>
        <c:delete val="1"/>
        <c:axPos val="b"/>
        <c:numFmt formatCode="ge" sourceLinked="1"/>
        <c:majorTickMark val="none"/>
        <c:minorTickMark val="none"/>
        <c:tickLblPos val="none"/>
        <c:crossAx val="93540352"/>
        <c:crosses val="autoZero"/>
        <c:auto val="1"/>
        <c:lblOffset val="100"/>
        <c:baseTimeUnit val="years"/>
      </c:dateAx>
      <c:valAx>
        <c:axId val="935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586944"/>
        <c:axId val="935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86944"/>
        <c:axId val="93588864"/>
      </c:lineChart>
      <c:dateAx>
        <c:axId val="93586944"/>
        <c:scaling>
          <c:orientation val="minMax"/>
        </c:scaling>
        <c:delete val="1"/>
        <c:axPos val="b"/>
        <c:numFmt formatCode="ge" sourceLinked="1"/>
        <c:majorTickMark val="none"/>
        <c:minorTickMark val="none"/>
        <c:tickLblPos val="none"/>
        <c:crossAx val="93588864"/>
        <c:crosses val="autoZero"/>
        <c:auto val="1"/>
        <c:lblOffset val="100"/>
        <c:baseTimeUnit val="years"/>
      </c:dateAx>
      <c:valAx>
        <c:axId val="935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27520"/>
        <c:axId val="936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27520"/>
        <c:axId val="93629440"/>
      </c:lineChart>
      <c:dateAx>
        <c:axId val="93627520"/>
        <c:scaling>
          <c:orientation val="minMax"/>
        </c:scaling>
        <c:delete val="1"/>
        <c:axPos val="b"/>
        <c:numFmt formatCode="ge" sourceLinked="1"/>
        <c:majorTickMark val="none"/>
        <c:minorTickMark val="none"/>
        <c:tickLblPos val="none"/>
        <c:crossAx val="93629440"/>
        <c:crosses val="autoZero"/>
        <c:auto val="1"/>
        <c:lblOffset val="100"/>
        <c:baseTimeUnit val="years"/>
      </c:dateAx>
      <c:valAx>
        <c:axId val="936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114560"/>
        <c:axId val="941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799.41</c:v>
                </c:pt>
                <c:pt idx="2">
                  <c:v>701.33</c:v>
                </c:pt>
                <c:pt idx="3">
                  <c:v>663.76</c:v>
                </c:pt>
                <c:pt idx="4">
                  <c:v>566.35</c:v>
                </c:pt>
              </c:numCache>
            </c:numRef>
          </c:val>
          <c:smooth val="0"/>
        </c:ser>
        <c:dLbls>
          <c:showLegendKey val="0"/>
          <c:showVal val="0"/>
          <c:showCatName val="0"/>
          <c:showSerName val="0"/>
          <c:showPercent val="0"/>
          <c:showBubbleSize val="0"/>
        </c:dLbls>
        <c:marker val="1"/>
        <c:smooth val="0"/>
        <c:axId val="94114560"/>
        <c:axId val="94116480"/>
      </c:lineChart>
      <c:dateAx>
        <c:axId val="94114560"/>
        <c:scaling>
          <c:orientation val="minMax"/>
        </c:scaling>
        <c:delete val="1"/>
        <c:axPos val="b"/>
        <c:numFmt formatCode="ge" sourceLinked="1"/>
        <c:majorTickMark val="none"/>
        <c:minorTickMark val="none"/>
        <c:tickLblPos val="none"/>
        <c:crossAx val="94116480"/>
        <c:crosses val="autoZero"/>
        <c:auto val="1"/>
        <c:lblOffset val="100"/>
        <c:baseTimeUnit val="years"/>
      </c:dateAx>
      <c:valAx>
        <c:axId val="941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54.32</c:v>
                </c:pt>
                <c:pt idx="1">
                  <c:v>59.32</c:v>
                </c:pt>
                <c:pt idx="2">
                  <c:v>50.79</c:v>
                </c:pt>
                <c:pt idx="3">
                  <c:v>53.02</c:v>
                </c:pt>
                <c:pt idx="4">
                  <c:v>52.87</c:v>
                </c:pt>
              </c:numCache>
            </c:numRef>
          </c:val>
        </c:ser>
        <c:dLbls>
          <c:showLegendKey val="0"/>
          <c:showVal val="0"/>
          <c:showCatName val="0"/>
          <c:showSerName val="0"/>
          <c:showPercent val="0"/>
          <c:showBubbleSize val="0"/>
        </c:dLbls>
        <c:gapWidth val="150"/>
        <c:axId val="94155136"/>
        <c:axId val="941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51.57</c:v>
                </c:pt>
                <c:pt idx="2">
                  <c:v>53.48</c:v>
                </c:pt>
                <c:pt idx="3">
                  <c:v>53.76</c:v>
                </c:pt>
                <c:pt idx="4">
                  <c:v>52.27</c:v>
                </c:pt>
              </c:numCache>
            </c:numRef>
          </c:val>
          <c:smooth val="0"/>
        </c:ser>
        <c:dLbls>
          <c:showLegendKey val="0"/>
          <c:showVal val="0"/>
          <c:showCatName val="0"/>
          <c:showSerName val="0"/>
          <c:showPercent val="0"/>
          <c:showBubbleSize val="0"/>
        </c:dLbls>
        <c:marker val="1"/>
        <c:smooth val="0"/>
        <c:axId val="94155136"/>
        <c:axId val="94157056"/>
      </c:lineChart>
      <c:dateAx>
        <c:axId val="94155136"/>
        <c:scaling>
          <c:orientation val="minMax"/>
        </c:scaling>
        <c:delete val="1"/>
        <c:axPos val="b"/>
        <c:numFmt formatCode="ge" sourceLinked="1"/>
        <c:majorTickMark val="none"/>
        <c:minorTickMark val="none"/>
        <c:tickLblPos val="none"/>
        <c:crossAx val="94157056"/>
        <c:crosses val="autoZero"/>
        <c:auto val="1"/>
        <c:lblOffset val="100"/>
        <c:baseTimeUnit val="years"/>
      </c:dateAx>
      <c:valAx>
        <c:axId val="941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262.89999999999998</c:v>
                </c:pt>
                <c:pt idx="1">
                  <c:v>220.85</c:v>
                </c:pt>
                <c:pt idx="2">
                  <c:v>212.21</c:v>
                </c:pt>
                <c:pt idx="3">
                  <c:v>210.31</c:v>
                </c:pt>
                <c:pt idx="4">
                  <c:v>210.25</c:v>
                </c:pt>
              </c:numCache>
            </c:numRef>
          </c:val>
        </c:ser>
        <c:dLbls>
          <c:showLegendKey val="0"/>
          <c:showVal val="0"/>
          <c:showCatName val="0"/>
          <c:showSerName val="0"/>
          <c:showPercent val="0"/>
          <c:showBubbleSize val="0"/>
        </c:dLbls>
        <c:gapWidth val="150"/>
        <c:axId val="94199808"/>
        <c:axId val="942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282.5</c:v>
                </c:pt>
                <c:pt idx="2">
                  <c:v>277.29000000000002</c:v>
                </c:pt>
                <c:pt idx="3">
                  <c:v>275.25</c:v>
                </c:pt>
                <c:pt idx="4">
                  <c:v>291.01</c:v>
                </c:pt>
              </c:numCache>
            </c:numRef>
          </c:val>
          <c:smooth val="0"/>
        </c:ser>
        <c:dLbls>
          <c:showLegendKey val="0"/>
          <c:showVal val="0"/>
          <c:showCatName val="0"/>
          <c:showSerName val="0"/>
          <c:showPercent val="0"/>
          <c:showBubbleSize val="0"/>
        </c:dLbls>
        <c:marker val="1"/>
        <c:smooth val="0"/>
        <c:axId val="94199808"/>
        <c:axId val="94201728"/>
      </c:lineChart>
      <c:dateAx>
        <c:axId val="94199808"/>
        <c:scaling>
          <c:orientation val="minMax"/>
        </c:scaling>
        <c:delete val="1"/>
        <c:axPos val="b"/>
        <c:numFmt formatCode="ge" sourceLinked="1"/>
        <c:majorTickMark val="none"/>
        <c:minorTickMark val="none"/>
        <c:tickLblPos val="none"/>
        <c:crossAx val="94201728"/>
        <c:crosses val="autoZero"/>
        <c:auto val="1"/>
        <c:lblOffset val="100"/>
        <c:baseTimeUnit val="years"/>
      </c:dateAx>
      <c:valAx>
        <c:axId val="942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宮城県　色麻町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
        <v>125</v>
      </c>
      <c r="AE8" s="73"/>
      <c r="AF8" s="73"/>
      <c r="AG8" s="73"/>
      <c r="AH8" s="73"/>
      <c r="AI8" s="73"/>
      <c r="AJ8" s="73"/>
      <c r="AK8" s="4"/>
      <c r="AL8" s="67">
        <f>データ!S6</f>
        <v>7137</v>
      </c>
      <c r="AM8" s="67"/>
      <c r="AN8" s="67"/>
      <c r="AO8" s="67"/>
      <c r="AP8" s="67"/>
      <c r="AQ8" s="67"/>
      <c r="AR8" s="67"/>
      <c r="AS8" s="67"/>
      <c r="AT8" s="66">
        <f>データ!T6</f>
        <v>109.28</v>
      </c>
      <c r="AU8" s="66"/>
      <c r="AV8" s="66"/>
      <c r="AW8" s="66"/>
      <c r="AX8" s="66"/>
      <c r="AY8" s="66"/>
      <c r="AZ8" s="66"/>
      <c r="BA8" s="66"/>
      <c r="BB8" s="66">
        <f>データ!U6</f>
        <v>65.31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7.96</v>
      </c>
      <c r="Q10" s="66"/>
      <c r="R10" s="66"/>
      <c r="S10" s="66"/>
      <c r="T10" s="66"/>
      <c r="U10" s="66"/>
      <c r="V10" s="66"/>
      <c r="W10" s="66">
        <f>データ!Q6</f>
        <v>100</v>
      </c>
      <c r="X10" s="66"/>
      <c r="Y10" s="66"/>
      <c r="Z10" s="66"/>
      <c r="AA10" s="66"/>
      <c r="AB10" s="66"/>
      <c r="AC10" s="66"/>
      <c r="AD10" s="67">
        <f>データ!R6</f>
        <v>2800</v>
      </c>
      <c r="AE10" s="67"/>
      <c r="AF10" s="67"/>
      <c r="AG10" s="67"/>
      <c r="AH10" s="67"/>
      <c r="AI10" s="67"/>
      <c r="AJ10" s="67"/>
      <c r="AK10" s="2"/>
      <c r="AL10" s="67">
        <f>データ!V6</f>
        <v>564</v>
      </c>
      <c r="AM10" s="67"/>
      <c r="AN10" s="67"/>
      <c r="AO10" s="67"/>
      <c r="AP10" s="67"/>
      <c r="AQ10" s="67"/>
      <c r="AR10" s="67"/>
      <c r="AS10" s="67"/>
      <c r="AT10" s="66">
        <f>データ!W6</f>
        <v>0.19</v>
      </c>
      <c r="AU10" s="66"/>
      <c r="AV10" s="66"/>
      <c r="AW10" s="66"/>
      <c r="AX10" s="66"/>
      <c r="AY10" s="66"/>
      <c r="AZ10" s="66"/>
      <c r="BA10" s="66"/>
      <c r="BB10" s="66">
        <f>データ!X6</f>
        <v>2968.42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56</v>
      </c>
      <c r="H86" s="26" t="str">
        <f>データ!BP6</f>
        <v>【559.52】</v>
      </c>
      <c r="I86" s="26" t="str">
        <f>データ!CA6</f>
        <v>【52.20】</v>
      </c>
      <c r="J86" s="26" t="str">
        <f>データ!CL6</f>
        <v>【295.20】</v>
      </c>
      <c r="K86" s="26" t="str">
        <f>データ!CW6</f>
        <v>【122.90】</v>
      </c>
      <c r="L86" s="26" t="str">
        <f>データ!DH6</f>
        <v>【81.31】</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44440</v>
      </c>
      <c r="D6" s="33">
        <f t="shared" si="3"/>
        <v>47</v>
      </c>
      <c r="E6" s="33">
        <f t="shared" si="3"/>
        <v>18</v>
      </c>
      <c r="F6" s="33">
        <f t="shared" si="3"/>
        <v>1</v>
      </c>
      <c r="G6" s="33">
        <f t="shared" si="3"/>
        <v>0</v>
      </c>
      <c r="H6" s="33" t="str">
        <f t="shared" si="3"/>
        <v>宮城県　色麻町</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7.96</v>
      </c>
      <c r="Q6" s="34">
        <f t="shared" si="3"/>
        <v>100</v>
      </c>
      <c r="R6" s="34">
        <f t="shared" si="3"/>
        <v>2800</v>
      </c>
      <c r="S6" s="34">
        <f t="shared" si="3"/>
        <v>7137</v>
      </c>
      <c r="T6" s="34">
        <f t="shared" si="3"/>
        <v>109.28</v>
      </c>
      <c r="U6" s="34">
        <f t="shared" si="3"/>
        <v>65.31</v>
      </c>
      <c r="V6" s="34">
        <f t="shared" si="3"/>
        <v>564</v>
      </c>
      <c r="W6" s="34">
        <f t="shared" si="3"/>
        <v>0.19</v>
      </c>
      <c r="X6" s="34">
        <f t="shared" si="3"/>
        <v>2968.42</v>
      </c>
      <c r="Y6" s="35">
        <f>IF(Y7="",NA(),Y7)</f>
        <v>116.29</v>
      </c>
      <c r="Z6" s="35">
        <f t="shared" ref="Z6:AH6" si="4">IF(Z7="",NA(),Z7)</f>
        <v>116.17</v>
      </c>
      <c r="AA6" s="35">
        <f t="shared" si="4"/>
        <v>147.96</v>
      </c>
      <c r="AB6" s="35">
        <f t="shared" si="4"/>
        <v>131.18</v>
      </c>
      <c r="AC6" s="35">
        <f t="shared" si="4"/>
        <v>113.98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862.78</v>
      </c>
      <c r="BL6" s="35">
        <f t="shared" si="7"/>
        <v>799.41</v>
      </c>
      <c r="BM6" s="35">
        <f t="shared" si="7"/>
        <v>701.33</v>
      </c>
      <c r="BN6" s="35">
        <f t="shared" si="7"/>
        <v>663.76</v>
      </c>
      <c r="BO6" s="35">
        <f t="shared" si="7"/>
        <v>566.35</v>
      </c>
      <c r="BP6" s="34" t="str">
        <f>IF(BP7="","",IF(BP7="-","【-】","【"&amp;SUBSTITUTE(TEXT(BP7,"#,##0.00"),"-","△")&amp;"】"))</f>
        <v>【559.52】</v>
      </c>
      <c r="BQ6" s="35">
        <f>IF(BQ7="",NA(),BQ7)</f>
        <v>54.32</v>
      </c>
      <c r="BR6" s="35">
        <f t="shared" ref="BR6:BZ6" si="8">IF(BR7="",NA(),BR7)</f>
        <v>59.32</v>
      </c>
      <c r="BS6" s="35">
        <f t="shared" si="8"/>
        <v>50.79</v>
      </c>
      <c r="BT6" s="35">
        <f t="shared" si="8"/>
        <v>53.02</v>
      </c>
      <c r="BU6" s="35">
        <f t="shared" si="8"/>
        <v>52.87</v>
      </c>
      <c r="BV6" s="35">
        <f t="shared" si="8"/>
        <v>54.55</v>
      </c>
      <c r="BW6" s="35">
        <f t="shared" si="8"/>
        <v>51.57</v>
      </c>
      <c r="BX6" s="35">
        <f t="shared" si="8"/>
        <v>53.48</v>
      </c>
      <c r="BY6" s="35">
        <f t="shared" si="8"/>
        <v>53.76</v>
      </c>
      <c r="BZ6" s="35">
        <f t="shared" si="8"/>
        <v>52.27</v>
      </c>
      <c r="CA6" s="34" t="str">
        <f>IF(CA7="","",IF(CA7="-","【-】","【"&amp;SUBSTITUTE(TEXT(CA7,"#,##0.00"),"-","△")&amp;"】"))</f>
        <v>【52.20】</v>
      </c>
      <c r="CB6" s="35">
        <f>IF(CB7="",NA(),CB7)</f>
        <v>262.89999999999998</v>
      </c>
      <c r="CC6" s="35">
        <f t="shared" ref="CC6:CK6" si="9">IF(CC7="",NA(),CC7)</f>
        <v>220.85</v>
      </c>
      <c r="CD6" s="35">
        <f t="shared" si="9"/>
        <v>212.21</v>
      </c>
      <c r="CE6" s="35">
        <f t="shared" si="9"/>
        <v>210.31</v>
      </c>
      <c r="CF6" s="35">
        <f t="shared" si="9"/>
        <v>210.25</v>
      </c>
      <c r="CG6" s="35">
        <f t="shared" si="9"/>
        <v>275.64999999999998</v>
      </c>
      <c r="CH6" s="35">
        <f t="shared" si="9"/>
        <v>282.5</v>
      </c>
      <c r="CI6" s="35">
        <f t="shared" si="9"/>
        <v>277.29000000000002</v>
      </c>
      <c r="CJ6" s="35">
        <f t="shared" si="9"/>
        <v>275.25</v>
      </c>
      <c r="CK6" s="35">
        <f t="shared" si="9"/>
        <v>291.01</v>
      </c>
      <c r="CL6" s="34" t="str">
        <f>IF(CL7="","",IF(CL7="-","【-】","【"&amp;SUBSTITUTE(TEXT(CL7,"#,##0.00"),"-","△")&amp;"】"))</f>
        <v>【295.20】</v>
      </c>
      <c r="CM6" s="35">
        <f>IF(CM7="",NA(),CM7)</f>
        <v>49.6</v>
      </c>
      <c r="CN6" s="35">
        <f t="shared" ref="CN6:CV6" si="10">IF(CN7="",NA(),CN7)</f>
        <v>56.64</v>
      </c>
      <c r="CO6" s="35">
        <f t="shared" si="10"/>
        <v>50.3</v>
      </c>
      <c r="CP6" s="35">
        <f t="shared" si="10"/>
        <v>59.39</v>
      </c>
      <c r="CQ6" s="35">
        <f t="shared" si="10"/>
        <v>64.239999999999995</v>
      </c>
      <c r="CR6" s="35">
        <f t="shared" si="10"/>
        <v>58.58</v>
      </c>
      <c r="CS6" s="35">
        <f t="shared" si="10"/>
        <v>48.69</v>
      </c>
      <c r="CT6" s="35">
        <f t="shared" si="10"/>
        <v>52.52</v>
      </c>
      <c r="CU6" s="35">
        <f t="shared" si="10"/>
        <v>54.14</v>
      </c>
      <c r="CV6" s="35">
        <f t="shared" si="10"/>
        <v>132.99</v>
      </c>
      <c r="CW6" s="34" t="str">
        <f>IF(CW7="","",IF(CW7="-","【-】","【"&amp;SUBSTITUTE(TEXT(CW7,"#,##0.00"),"-","△")&amp;"】"))</f>
        <v>【122.90】</v>
      </c>
      <c r="CX6" s="35">
        <f>IF(CX7="",NA(),CX7)</f>
        <v>100</v>
      </c>
      <c r="CY6" s="35">
        <f t="shared" ref="CY6:DG6" si="11">IF(CY7="",NA(),CY7)</f>
        <v>100</v>
      </c>
      <c r="CZ6" s="35">
        <f t="shared" si="11"/>
        <v>100</v>
      </c>
      <c r="DA6" s="35">
        <f t="shared" si="11"/>
        <v>100</v>
      </c>
      <c r="DB6" s="35">
        <f t="shared" si="11"/>
        <v>100</v>
      </c>
      <c r="DC6" s="35">
        <f t="shared" si="11"/>
        <v>72.31</v>
      </c>
      <c r="DD6" s="35">
        <f t="shared" si="11"/>
        <v>87.42</v>
      </c>
      <c r="DE6" s="35">
        <f t="shared" si="11"/>
        <v>84.94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44440</v>
      </c>
      <c r="D7" s="37">
        <v>47</v>
      </c>
      <c r="E7" s="37">
        <v>18</v>
      </c>
      <c r="F7" s="37">
        <v>1</v>
      </c>
      <c r="G7" s="37">
        <v>0</v>
      </c>
      <c r="H7" s="37" t="s">
        <v>110</v>
      </c>
      <c r="I7" s="37" t="s">
        <v>111</v>
      </c>
      <c r="J7" s="37" t="s">
        <v>112</v>
      </c>
      <c r="K7" s="37" t="s">
        <v>113</v>
      </c>
      <c r="L7" s="37" t="s">
        <v>114</v>
      </c>
      <c r="M7" s="37"/>
      <c r="N7" s="38" t="s">
        <v>115</v>
      </c>
      <c r="O7" s="38" t="s">
        <v>116</v>
      </c>
      <c r="P7" s="38">
        <v>7.96</v>
      </c>
      <c r="Q7" s="38">
        <v>100</v>
      </c>
      <c r="R7" s="38">
        <v>2800</v>
      </c>
      <c r="S7" s="38">
        <v>7137</v>
      </c>
      <c r="T7" s="38">
        <v>109.28</v>
      </c>
      <c r="U7" s="38">
        <v>65.31</v>
      </c>
      <c r="V7" s="38">
        <v>564</v>
      </c>
      <c r="W7" s="38">
        <v>0.19</v>
      </c>
      <c r="X7" s="38">
        <v>2968.42</v>
      </c>
      <c r="Y7" s="38">
        <v>116.29</v>
      </c>
      <c r="Z7" s="38">
        <v>116.17</v>
      </c>
      <c r="AA7" s="38">
        <v>147.96</v>
      </c>
      <c r="AB7" s="38">
        <v>131.18</v>
      </c>
      <c r="AC7" s="38">
        <v>113.98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862.78</v>
      </c>
      <c r="BL7" s="38">
        <v>799.41</v>
      </c>
      <c r="BM7" s="38">
        <v>701.33</v>
      </c>
      <c r="BN7" s="38">
        <v>663.76</v>
      </c>
      <c r="BO7" s="38">
        <v>566.35</v>
      </c>
      <c r="BP7" s="38">
        <v>559.52</v>
      </c>
      <c r="BQ7" s="38">
        <v>54.32</v>
      </c>
      <c r="BR7" s="38">
        <v>59.32</v>
      </c>
      <c r="BS7" s="38">
        <v>50.79</v>
      </c>
      <c r="BT7" s="38">
        <v>53.02</v>
      </c>
      <c r="BU7" s="38">
        <v>52.87</v>
      </c>
      <c r="BV7" s="38">
        <v>54.55</v>
      </c>
      <c r="BW7" s="38">
        <v>51.57</v>
      </c>
      <c r="BX7" s="38">
        <v>53.48</v>
      </c>
      <c r="BY7" s="38">
        <v>53.76</v>
      </c>
      <c r="BZ7" s="38">
        <v>52.27</v>
      </c>
      <c r="CA7" s="38">
        <v>52.2</v>
      </c>
      <c r="CB7" s="38">
        <v>262.89999999999998</v>
      </c>
      <c r="CC7" s="38">
        <v>220.85</v>
      </c>
      <c r="CD7" s="38">
        <v>212.21</v>
      </c>
      <c r="CE7" s="38">
        <v>210.31</v>
      </c>
      <c r="CF7" s="38">
        <v>210.25</v>
      </c>
      <c r="CG7" s="38">
        <v>275.64999999999998</v>
      </c>
      <c r="CH7" s="38">
        <v>282.5</v>
      </c>
      <c r="CI7" s="38">
        <v>277.29000000000002</v>
      </c>
      <c r="CJ7" s="38">
        <v>275.25</v>
      </c>
      <c r="CK7" s="38">
        <v>291.01</v>
      </c>
      <c r="CL7" s="38">
        <v>295.2</v>
      </c>
      <c r="CM7" s="38">
        <v>49.6</v>
      </c>
      <c r="CN7" s="38">
        <v>56.64</v>
      </c>
      <c r="CO7" s="38">
        <v>50.3</v>
      </c>
      <c r="CP7" s="38">
        <v>59.39</v>
      </c>
      <c r="CQ7" s="38">
        <v>64.239999999999995</v>
      </c>
      <c r="CR7" s="38">
        <v>58.58</v>
      </c>
      <c r="CS7" s="38">
        <v>48.69</v>
      </c>
      <c r="CT7" s="38">
        <v>52.52</v>
      </c>
      <c r="CU7" s="38">
        <v>54.14</v>
      </c>
      <c r="CV7" s="38">
        <v>132.99</v>
      </c>
      <c r="CW7" s="38">
        <v>122.9</v>
      </c>
      <c r="CX7" s="38">
        <v>100</v>
      </c>
      <c r="CY7" s="38">
        <v>100</v>
      </c>
      <c r="CZ7" s="38">
        <v>100</v>
      </c>
      <c r="DA7" s="38">
        <v>100</v>
      </c>
      <c r="DB7" s="38">
        <v>100</v>
      </c>
      <c r="DC7" s="38">
        <v>72.31</v>
      </c>
      <c r="DD7" s="38">
        <v>87.42</v>
      </c>
      <c r="DE7" s="38">
        <v>84.94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2018-02-15T23:48:22Z</cp:lastPrinted>
  <dcterms:created xsi:type="dcterms:W3CDTF">2017-12-25T02:43:05Z</dcterms:created>
  <dcterms:modified xsi:type="dcterms:W3CDTF">2018-02-19T02:39:35Z</dcterms:modified>
</cp:coreProperties>
</file>