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3.17\市町村課共通\50財務\02公営企業会計\01_決算状況調査\①全般\H29実施・公営企業決算統計関係\22 経営比較分析表\03 市町村等回答\30 色麻町★\02修正後\"/>
    </mc:Choice>
  </mc:AlternateContent>
  <workbookProtection workbookPassword="B319" lockStructure="1"/>
  <bookViews>
    <workbookView xWindow="0" yWindow="0" windowWidth="20490" windowHeight="7530"/>
  </bookViews>
  <sheets>
    <sheet name="法非適用_下水道事業" sheetId="4" r:id="rId1"/>
    <sheet name="データ" sheetId="5" state="hidden" r:id="rId2"/>
  </sheets>
  <calcPr calcId="162913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AL8" i="4" s="1"/>
  <c r="R6" i="5"/>
  <c r="AD10" i="4" s="1"/>
  <c r="Q6" i="5"/>
  <c r="P6" i="5"/>
  <c r="P10" i="4" s="1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K86" i="4"/>
  <c r="J86" i="4"/>
  <c r="AT10" i="4"/>
  <c r="AL10" i="4"/>
  <c r="W10" i="4"/>
  <c r="I10" i="4"/>
  <c r="B10" i="4"/>
  <c r="BB8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<sst xmlns="http://schemas.openxmlformats.org/spreadsheetml/2006/main" count="251" uniqueCount="125">
  <si>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</si>
  <si>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</si>
  <si>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</si>
  <si>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</si>
  <si>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</si>
  <si>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</si>
  <si>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</si>
  <si>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</si>
  <si>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</si>
  <si>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</si>
  <si>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</si>
  <si>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</si>
  <si>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</si>
  <si>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</si>
  <si>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</si>
  <si>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</si>
  <si>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</si>
  <si>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</si>
  <si>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</si>
  <si>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</si>
  <si>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</si>
  <si>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</si>
  <si>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</si>
  <si>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</si>
  <si>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</si>
  <si>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</si>
  <si>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</si>
  <si>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</si>
  <si>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</si>
  <si>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</si>
  <si>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</si>
  <si>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</si>
  <si>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</si>
  <si>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</si>
  <si>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</si>
  <si>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</si>
  <si>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</si>
  <si>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</si>
  <si>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</si>
  <si>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</si>
  <si>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</si>
  <si>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</si>
  <si>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</si>
  <si>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</si>
  <si>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</si>
  <si>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</si>
  <si>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</si>
  <si>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</si>
  <si>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</si>
  <si>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</si>
  <si>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</si>
  <si>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</si>
  <si>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</si>
  <si>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</si>
  <si>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</si>
  <si>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</si>
  <si>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</si>
  <si>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</si>
  <si>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</si>
  <si>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</si>
  <si>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</si>
  <si>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</si>
  <si>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</si>
  <si>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</si>
  <si>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</si>
  <si>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</si>
  <si>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</si>
  <si>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</si>
  <si>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</si>
  <si>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</si>
  <si>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</si>
  <si>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</si>
  <si>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</si>
  <si>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</si>
  <si>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</si>
  <si>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</si>
  <si>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</si>
  <si>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</si>
  <si>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</si>
  <si>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</si>
  <si>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</si>
  <si>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</si>
  <si>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</si>
  <si>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</si>
  <si>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</si>
  <si>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</si>
  <si>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</si>
  <si>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</si>
  <si>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</si>
  <si>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</si>
  <si>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</si>
  <si>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</si>
  <si>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</si>
  <si>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</si>
  <si>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</si>
  <si>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</si>
  <si>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</si>
  <si>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</si>
  <si>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</si>
  <si>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</si>
  <si>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</si>
  <si>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</si>
  <si>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</si>
  <si>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</si>
  <si>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</si>
  <si>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</si>
  <si>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</si>
  <si>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</si>
  <si>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</si>
  <si>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宮城県　色麻町</t>
  </si>
  <si>
    <t>法非適用</t>
  </si>
  <si>
    <t>下水道事業</t>
  </si>
  <si>
    <t>特定地域生活排水処理</t>
  </si>
  <si>
    <t>K3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</si>
  <si>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</si>
  <si>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</si>
  <si>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</si>
  <si>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</si>
  <si>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</si>
  <si>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</si>
  <si>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</si>
  <si>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r>
      <t>浄化槽設置基数は105基であり、今後増加することは無く、経営状況もこのまま推移するものと思われるが、今後耐用年数28年を迎える浄化槽の計画的な更新が必要となってくる。また、</t>
    </r>
    <r>
      <rPr>
        <sz val="11"/>
        <rFont val="ＭＳ ゴシック"/>
        <family val="3"/>
        <charset val="128"/>
      </rPr>
      <t>経営戦略の策定により、計画的・効率的な事業運営を推進する。</t>
    </r>
    <rPh sb="0" eb="3">
      <t>ジョウカソウ</t>
    </rPh>
    <rPh sb="3" eb="5">
      <t>セッチ</t>
    </rPh>
    <rPh sb="5" eb="7">
      <t>キスウ</t>
    </rPh>
    <rPh sb="11" eb="12">
      <t>キ</t>
    </rPh>
    <rPh sb="16" eb="18">
      <t>コンゴ</t>
    </rPh>
    <rPh sb="18" eb="20">
      <t>ゾウカ</t>
    </rPh>
    <rPh sb="25" eb="26">
      <t>ナ</t>
    </rPh>
    <rPh sb="28" eb="30">
      <t>ケイエイ</t>
    </rPh>
    <rPh sb="30" eb="32">
      <t>ジョウキョウ</t>
    </rPh>
    <rPh sb="37" eb="39">
      <t>スイイ</t>
    </rPh>
    <rPh sb="44" eb="45">
      <t>オモ</t>
    </rPh>
    <rPh sb="50" eb="52">
      <t>コンゴ</t>
    </rPh>
    <rPh sb="52" eb="54">
      <t>タイヨウ</t>
    </rPh>
    <rPh sb="54" eb="56">
      <t>ネンスウ</t>
    </rPh>
    <rPh sb="58" eb="59">
      <t>ネン</t>
    </rPh>
    <rPh sb="60" eb="61">
      <t>ムカ</t>
    </rPh>
    <rPh sb="63" eb="66">
      <t>ジョウカソウ</t>
    </rPh>
    <rPh sb="67" eb="70">
      <t>ケイカクテキ</t>
    </rPh>
    <rPh sb="71" eb="73">
      <t>コウシン</t>
    </rPh>
    <rPh sb="74" eb="76">
      <t>ヒツヨウ</t>
    </rPh>
    <rPh sb="86" eb="88">
      <t>ケイエイ</t>
    </rPh>
    <rPh sb="88" eb="90">
      <t>センリャク</t>
    </rPh>
    <rPh sb="91" eb="93">
      <t>サクテイ</t>
    </rPh>
    <rPh sb="97" eb="100">
      <t>ケイカクテキ</t>
    </rPh>
    <rPh sb="101" eb="104">
      <t>コウリツテキ</t>
    </rPh>
    <rPh sb="105" eb="107">
      <t>ジギョウ</t>
    </rPh>
    <rPh sb="107" eb="109">
      <t>ウンエイ</t>
    </rPh>
    <rPh sb="110" eb="111">
      <t>オ</t>
    </rPh>
    <rPh sb="111" eb="112">
      <t>スス</t>
    </rPh>
    <phoneticPr fontId="7"/>
  </si>
  <si>
    <t>平成17年度から使用を開始しており、12年を経過しブロワー等の故障が発生、その都度修繕、更新を行っている。</t>
    <rPh sb="0" eb="2">
      <t>ヘイセイ</t>
    </rPh>
    <rPh sb="4" eb="6">
      <t>ネンド</t>
    </rPh>
    <rPh sb="8" eb="10">
      <t>シヨウ</t>
    </rPh>
    <rPh sb="11" eb="13">
      <t>カイシ</t>
    </rPh>
    <rPh sb="20" eb="21">
      <t>ネン</t>
    </rPh>
    <rPh sb="22" eb="24">
      <t>ケイカ</t>
    </rPh>
    <rPh sb="29" eb="30">
      <t>トウ</t>
    </rPh>
    <rPh sb="31" eb="33">
      <t>コショウ</t>
    </rPh>
    <rPh sb="34" eb="36">
      <t>ハッセイ</t>
    </rPh>
    <rPh sb="39" eb="41">
      <t>ツド</t>
    </rPh>
    <rPh sb="41" eb="43">
      <t>シュウゼン</t>
    </rPh>
    <rPh sb="44" eb="46">
      <t>コウシン</t>
    </rPh>
    <rPh sb="47" eb="48">
      <t>オコナ</t>
    </rPh>
    <phoneticPr fontId="7"/>
  </si>
  <si>
    <t>①について、料金収入に加え、一般会計からの繰入を行っている。　　　　　　　　　　　　　　　　
⑤について、回収率が60％となっているが、今後他の事業と併せ料金の見直しを行う。　　　　　　　
⑦について、浄化槽設置希望者が対象で有り稼働率は100％である。　　　　　　　
⑧について、浄化槽設置希望者が対象であるため水洗化率は100％である。</t>
    <rPh sb="6" eb="8">
      <t>リョウキン</t>
    </rPh>
    <rPh sb="8" eb="10">
      <t>シュウニュウ</t>
    </rPh>
    <rPh sb="11" eb="12">
      <t>クワ</t>
    </rPh>
    <rPh sb="14" eb="16">
      <t>イッパン</t>
    </rPh>
    <rPh sb="16" eb="18">
      <t>カイケイ</t>
    </rPh>
    <rPh sb="21" eb="23">
      <t>クリイレ</t>
    </rPh>
    <rPh sb="24" eb="25">
      <t>オコナ</t>
    </rPh>
    <rPh sb="53" eb="56">
      <t>カイシュウリツ</t>
    </rPh>
    <rPh sb="68" eb="70">
      <t>コンゴ</t>
    </rPh>
    <rPh sb="70" eb="71">
      <t>タ</t>
    </rPh>
    <rPh sb="72" eb="74">
      <t>ジギョウ</t>
    </rPh>
    <rPh sb="75" eb="76">
      <t>アワ</t>
    </rPh>
    <rPh sb="77" eb="79">
      <t>リョウキン</t>
    </rPh>
    <rPh sb="80" eb="82">
      <t>ミナオ</t>
    </rPh>
    <rPh sb="84" eb="85">
      <t>オコナ</t>
    </rPh>
    <rPh sb="101" eb="104">
      <t>ジョウカソウ</t>
    </rPh>
    <rPh sb="104" eb="106">
      <t>セッチ</t>
    </rPh>
    <rPh sb="106" eb="109">
      <t>キボウシャ</t>
    </rPh>
    <rPh sb="110" eb="112">
      <t>タイショウ</t>
    </rPh>
    <rPh sb="113" eb="114">
      <t>ア</t>
    </rPh>
    <rPh sb="115" eb="118">
      <t>カドウリツ</t>
    </rPh>
    <rPh sb="141" eb="144">
      <t>ジョウカソウ</t>
    </rPh>
    <rPh sb="144" eb="146">
      <t>セッチ</t>
    </rPh>
    <rPh sb="146" eb="149">
      <t>キボウシャ</t>
    </rPh>
    <rPh sb="150" eb="152">
      <t>タイショウ</t>
    </rPh>
    <rPh sb="157" eb="160">
      <t>スイセンカ</t>
    </rPh>
    <rPh sb="160" eb="161">
      <t>リツ</t>
    </rPh>
    <phoneticPr fontId="7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</si>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</sst>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4B-4B42-B21B-271B81190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904128"/>
        <c:axId val="77906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4B-4B42-B21B-271B81190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904128"/>
        <c:axId val="77906304"/>
      </c:lineChart>
      <c:dateAx>
        <c:axId val="77904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7906304"/>
        <c:crosses val="autoZero"/>
        <c:auto val="1"/>
        <c:lblOffset val="100"/>
        <c:baseTimeUnit val="years"/>
      </c:dateAx>
      <c:valAx>
        <c:axId val="77906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7904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59.86</c:v>
                </c:pt>
                <c:pt idx="1">
                  <c:v>63.27</c:v>
                </c:pt>
                <c:pt idx="2">
                  <c:v>64.63</c:v>
                </c:pt>
                <c:pt idx="3">
                  <c:v>64.63</c:v>
                </c:pt>
                <c:pt idx="4">
                  <c:v>58.5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7-4C2B-A13D-29E7A0BC3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00128"/>
        <c:axId val="78406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61.93</c:v>
                </c:pt>
                <c:pt idx="1">
                  <c:v>58.06</c:v>
                </c:pt>
                <c:pt idx="2">
                  <c:v>59.08</c:v>
                </c:pt>
                <c:pt idx="3">
                  <c:v>58.25</c:v>
                </c:pt>
                <c:pt idx="4">
                  <c:v>61.55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7-4C2B-A13D-29E7A0BC3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00128"/>
        <c:axId val="78406400"/>
      </c:lineChart>
      <c:dateAx>
        <c:axId val="78400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06400"/>
        <c:crosses val="autoZero"/>
        <c:auto val="1"/>
        <c:lblOffset val="100"/>
        <c:baseTimeUnit val="years"/>
      </c:dateAx>
      <c:valAx>
        <c:axId val="78406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8400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20-40DC-8916-A0CB4D263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4320"/>
        <c:axId val="78426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77.25</c:v>
                </c:pt>
                <c:pt idx="1">
                  <c:v>75.790000000000006</c:v>
                </c:pt>
                <c:pt idx="2">
                  <c:v>77.12</c:v>
                </c:pt>
                <c:pt idx="3">
                  <c:v>68.150000000000006</c:v>
                </c:pt>
                <c:pt idx="4">
                  <c:v>67.489999999999995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20-40DC-8916-A0CB4D263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4320"/>
        <c:axId val="78426496"/>
      </c:lineChart>
      <c:dateAx>
        <c:axId val="78424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26496"/>
        <c:crosses val="autoZero"/>
        <c:auto val="1"/>
        <c:lblOffset val="100"/>
        <c:baseTimeUnit val="years"/>
      </c:dateAx>
      <c:valAx>
        <c:axId val="78426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8424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98.46</c:v>
                </c:pt>
                <c:pt idx="1">
                  <c:v>112.29</c:v>
                </c:pt>
                <c:pt idx="2">
                  <c:v>113.56</c:v>
                </c:pt>
                <c:pt idx="3">
                  <c:v>143.1</c:v>
                </c:pt>
                <c:pt idx="4">
                  <c:v>121.11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CA-4117-8E34-90DAAD8C65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916032"/>
        <c:axId val="78123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CA-4117-8E34-90DAAD8C65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916032"/>
        <c:axId val="78123008"/>
      </c:lineChart>
      <c:dateAx>
        <c:axId val="77916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123008"/>
        <c:crosses val="autoZero"/>
        <c:auto val="1"/>
        <c:lblOffset val="100"/>
        <c:baseTimeUnit val="years"/>
      </c:dateAx>
      <c:valAx>
        <c:axId val="78123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7916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C9-41A6-B466-469CCA773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140928"/>
        <c:axId val="78142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C9-41A6-B466-469CCA773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140928"/>
        <c:axId val="78142848"/>
      </c:lineChart>
      <c:dateAx>
        <c:axId val="78140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142848"/>
        <c:crosses val="autoZero"/>
        <c:auto val="1"/>
        <c:lblOffset val="100"/>
        <c:baseTimeUnit val="years"/>
      </c:dateAx>
      <c:valAx>
        <c:axId val="78142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8140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C6-4FB2-A7CF-42C7A7189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156928"/>
        <c:axId val="78158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C6-4FB2-A7CF-42C7A7189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156928"/>
        <c:axId val="78158848"/>
      </c:lineChart>
      <c:dateAx>
        <c:axId val="78156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158848"/>
        <c:crosses val="autoZero"/>
        <c:auto val="1"/>
        <c:lblOffset val="100"/>
        <c:baseTimeUnit val="years"/>
      </c:dateAx>
      <c:valAx>
        <c:axId val="78158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8156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70-4E9C-805D-47BB3E6D2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177024"/>
        <c:axId val="78178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70-4E9C-805D-47BB3E6D2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177024"/>
        <c:axId val="78178944"/>
      </c:lineChart>
      <c:dateAx>
        <c:axId val="78177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178944"/>
        <c:crosses val="autoZero"/>
        <c:auto val="1"/>
        <c:lblOffset val="100"/>
        <c:baseTimeUnit val="years"/>
      </c:dateAx>
      <c:valAx>
        <c:axId val="78178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8177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A5-4C3F-AE47-D0F8CF5F8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258560"/>
        <c:axId val="78260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A5-4C3F-AE47-D0F8CF5F8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258560"/>
        <c:axId val="78260480"/>
      </c:lineChart>
      <c:dateAx>
        <c:axId val="78258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260480"/>
        <c:crosses val="autoZero"/>
        <c:auto val="1"/>
        <c:lblOffset val="100"/>
        <c:baseTimeUnit val="years"/>
      </c:dateAx>
      <c:valAx>
        <c:axId val="78260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8258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90-4B9B-A2C9-3FF050F65D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274560"/>
        <c:axId val="78276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430.64</c:v>
                </c:pt>
                <c:pt idx="1">
                  <c:v>446.63</c:v>
                </c:pt>
                <c:pt idx="2">
                  <c:v>416.91</c:v>
                </c:pt>
                <c:pt idx="3">
                  <c:v>392.19</c:v>
                </c:pt>
                <c:pt idx="4">
                  <c:v>413.5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90-4B9B-A2C9-3FF050F65D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274560"/>
        <c:axId val="78276480"/>
      </c:lineChart>
      <c:dateAx>
        <c:axId val="78274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276480"/>
        <c:crosses val="autoZero"/>
        <c:auto val="1"/>
        <c:lblOffset val="100"/>
        <c:baseTimeUnit val="years"/>
      </c:dateAx>
      <c:valAx>
        <c:axId val="78276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8274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72.430000000000007</c:v>
                </c:pt>
                <c:pt idx="1">
                  <c:v>75.3</c:v>
                </c:pt>
                <c:pt idx="2">
                  <c:v>60.83</c:v>
                </c:pt>
                <c:pt idx="3">
                  <c:v>66.819999999999993</c:v>
                </c:pt>
                <c:pt idx="4">
                  <c:v>63.27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B3-4D67-BA06-156383680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290304"/>
        <c:axId val="78296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58.78</c:v>
                </c:pt>
                <c:pt idx="1">
                  <c:v>58.53</c:v>
                </c:pt>
                <c:pt idx="2">
                  <c:v>57.93</c:v>
                </c:pt>
                <c:pt idx="3">
                  <c:v>57.03</c:v>
                </c:pt>
                <c:pt idx="4">
                  <c:v>55.84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B3-4D67-BA06-156383680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290304"/>
        <c:axId val="78296576"/>
      </c:lineChart>
      <c:dateAx>
        <c:axId val="78290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296576"/>
        <c:crosses val="autoZero"/>
        <c:auto val="1"/>
        <c:lblOffset val="100"/>
        <c:baseTimeUnit val="years"/>
      </c:dateAx>
      <c:valAx>
        <c:axId val="78296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8290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188.51</c:v>
                </c:pt>
                <c:pt idx="1">
                  <c:v>173.96</c:v>
                </c:pt>
                <c:pt idx="2">
                  <c:v>168.62</c:v>
                </c:pt>
                <c:pt idx="3">
                  <c:v>161.34</c:v>
                </c:pt>
                <c:pt idx="4">
                  <c:v>170.54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C3-4B0A-B3C1-51CECDA744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310400"/>
        <c:axId val="78390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257.02999999999997</c:v>
                </c:pt>
                <c:pt idx="1">
                  <c:v>266.57</c:v>
                </c:pt>
                <c:pt idx="2">
                  <c:v>276.93</c:v>
                </c:pt>
                <c:pt idx="3">
                  <c:v>283.73</c:v>
                </c:pt>
                <c:pt idx="4">
                  <c:v>287.57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C3-4B0A-B3C1-51CECDA744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310400"/>
        <c:axId val="78390400"/>
      </c:lineChart>
      <c:dateAx>
        <c:axId val="78310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390400"/>
        <c:crosses val="autoZero"/>
        <c:auto val="1"/>
        <c:lblOffset val="100"/>
        <c:baseTimeUnit val="years"/>
      </c:dateAx>
      <c:valAx>
        <c:axId val="78390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8310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【346.13】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【268.69】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E4" zoomScaleNormal="100" workbookViewId="0">
      <selection activeCell="AD9" sqref="AD9:AJ9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75" t="str">
        <f>データ!H6</f>
        <v>宮城県　色麻町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63" t="s">
        <v>1</v>
      </c>
      <c r="C7" s="63"/>
      <c r="D7" s="63"/>
      <c r="E7" s="63"/>
      <c r="F7" s="63"/>
      <c r="G7" s="63"/>
      <c r="H7" s="63"/>
      <c r="I7" s="63" t="s">
        <v>2</v>
      </c>
      <c r="J7" s="63"/>
      <c r="K7" s="63"/>
      <c r="L7" s="63"/>
      <c r="M7" s="63"/>
      <c r="N7" s="63"/>
      <c r="O7" s="63"/>
      <c r="P7" s="63" t="s">
        <v>3</v>
      </c>
      <c r="Q7" s="63"/>
      <c r="R7" s="63"/>
      <c r="S7" s="63"/>
      <c r="T7" s="63"/>
      <c r="U7" s="63"/>
      <c r="V7" s="63"/>
      <c r="W7" s="63" t="s">
        <v>4</v>
      </c>
      <c r="X7" s="63"/>
      <c r="Y7" s="63"/>
      <c r="Z7" s="63"/>
      <c r="AA7" s="63"/>
      <c r="AB7" s="63"/>
      <c r="AC7" s="63"/>
      <c r="AD7" s="63" t="s">
        <v>5</v>
      </c>
      <c r="AE7" s="63"/>
      <c r="AF7" s="63"/>
      <c r="AG7" s="63"/>
      <c r="AH7" s="63"/>
      <c r="AI7" s="63"/>
      <c r="AJ7" s="63"/>
      <c r="AK7" s="4"/>
      <c r="AL7" s="63" t="s">
        <v>6</v>
      </c>
      <c r="AM7" s="63"/>
      <c r="AN7" s="63"/>
      <c r="AO7" s="63"/>
      <c r="AP7" s="63"/>
      <c r="AQ7" s="63"/>
      <c r="AR7" s="63"/>
      <c r="AS7" s="63"/>
      <c r="AT7" s="63" t="s">
        <v>7</v>
      </c>
      <c r="AU7" s="63"/>
      <c r="AV7" s="63"/>
      <c r="AW7" s="63"/>
      <c r="AX7" s="63"/>
      <c r="AY7" s="63"/>
      <c r="AZ7" s="63"/>
      <c r="BA7" s="63"/>
      <c r="BB7" s="63" t="s">
        <v>8</v>
      </c>
      <c r="BC7" s="63"/>
      <c r="BD7" s="63"/>
      <c r="BE7" s="63"/>
      <c r="BF7" s="63"/>
      <c r="BG7" s="63"/>
      <c r="BH7" s="63"/>
      <c r="BI7" s="63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特定地域生活排水処理</v>
      </c>
      <c r="Q8" s="72"/>
      <c r="R8" s="72"/>
      <c r="S8" s="72"/>
      <c r="T8" s="72"/>
      <c r="U8" s="72"/>
      <c r="V8" s="72"/>
      <c r="W8" s="72" t="str">
        <f>データ!L6</f>
        <v>K3</v>
      </c>
      <c r="X8" s="72"/>
      <c r="Y8" s="72"/>
      <c r="Z8" s="72"/>
      <c r="AA8" s="72"/>
      <c r="AB8" s="72"/>
      <c r="AC8" s="72"/>
      <c r="AD8" s="73" t="s">
        <v>124</v>
      </c>
      <c r="AE8" s="73"/>
      <c r="AF8" s="73"/>
      <c r="AG8" s="73"/>
      <c r="AH8" s="73"/>
      <c r="AI8" s="73"/>
      <c r="AJ8" s="73"/>
      <c r="AK8" s="4"/>
      <c r="AL8" s="67">
        <f>データ!S6</f>
        <v>7137</v>
      </c>
      <c r="AM8" s="67"/>
      <c r="AN8" s="67"/>
      <c r="AO8" s="67"/>
      <c r="AP8" s="67"/>
      <c r="AQ8" s="67"/>
      <c r="AR8" s="67"/>
      <c r="AS8" s="67"/>
      <c r="AT8" s="66">
        <f>データ!T6</f>
        <v>109.28</v>
      </c>
      <c r="AU8" s="66"/>
      <c r="AV8" s="66"/>
      <c r="AW8" s="66"/>
      <c r="AX8" s="66"/>
      <c r="AY8" s="66"/>
      <c r="AZ8" s="66"/>
      <c r="BA8" s="66"/>
      <c r="BB8" s="66">
        <f>データ!U6</f>
        <v>65.31</v>
      </c>
      <c r="BC8" s="66"/>
      <c r="BD8" s="66"/>
      <c r="BE8" s="66"/>
      <c r="BF8" s="66"/>
      <c r="BG8" s="66"/>
      <c r="BH8" s="66"/>
      <c r="BI8" s="66"/>
      <c r="BJ8" s="4"/>
      <c r="BK8" s="4"/>
      <c r="BL8" s="70" t="s">
        <v>10</v>
      </c>
      <c r="BM8" s="71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63" t="s">
        <v>12</v>
      </c>
      <c r="C9" s="63"/>
      <c r="D9" s="63"/>
      <c r="E9" s="63"/>
      <c r="F9" s="63"/>
      <c r="G9" s="63"/>
      <c r="H9" s="63"/>
      <c r="I9" s="63" t="s">
        <v>13</v>
      </c>
      <c r="J9" s="63"/>
      <c r="K9" s="63"/>
      <c r="L9" s="63"/>
      <c r="M9" s="63"/>
      <c r="N9" s="63"/>
      <c r="O9" s="63"/>
      <c r="P9" s="63" t="s">
        <v>14</v>
      </c>
      <c r="Q9" s="63"/>
      <c r="R9" s="63"/>
      <c r="S9" s="63"/>
      <c r="T9" s="63"/>
      <c r="U9" s="63"/>
      <c r="V9" s="63"/>
      <c r="W9" s="63" t="s">
        <v>15</v>
      </c>
      <c r="X9" s="63"/>
      <c r="Y9" s="63"/>
      <c r="Z9" s="63"/>
      <c r="AA9" s="63"/>
      <c r="AB9" s="63"/>
      <c r="AC9" s="63"/>
      <c r="AD9" s="63" t="s">
        <v>16</v>
      </c>
      <c r="AE9" s="63"/>
      <c r="AF9" s="63"/>
      <c r="AG9" s="63"/>
      <c r="AH9" s="63"/>
      <c r="AI9" s="63"/>
      <c r="AJ9" s="63"/>
      <c r="AK9" s="4"/>
      <c r="AL9" s="63" t="s">
        <v>17</v>
      </c>
      <c r="AM9" s="63"/>
      <c r="AN9" s="63"/>
      <c r="AO9" s="63"/>
      <c r="AP9" s="63"/>
      <c r="AQ9" s="63"/>
      <c r="AR9" s="63"/>
      <c r="AS9" s="63"/>
      <c r="AT9" s="63" t="s">
        <v>18</v>
      </c>
      <c r="AU9" s="63"/>
      <c r="AV9" s="63"/>
      <c r="AW9" s="63"/>
      <c r="AX9" s="63"/>
      <c r="AY9" s="63"/>
      <c r="AZ9" s="63"/>
      <c r="BA9" s="63"/>
      <c r="BB9" s="63" t="s">
        <v>19</v>
      </c>
      <c r="BC9" s="63"/>
      <c r="BD9" s="63"/>
      <c r="BE9" s="63"/>
      <c r="BF9" s="63"/>
      <c r="BG9" s="63"/>
      <c r="BH9" s="63"/>
      <c r="BI9" s="63"/>
      <c r="BJ9" s="4"/>
      <c r="BK9" s="4"/>
      <c r="BL9" s="64" t="s">
        <v>20</v>
      </c>
      <c r="BM9" s="65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6" t="str">
        <f>データ!N6</f>
        <v>-</v>
      </c>
      <c r="C10" s="66"/>
      <c r="D10" s="66"/>
      <c r="E10" s="66"/>
      <c r="F10" s="66"/>
      <c r="G10" s="66"/>
      <c r="H10" s="66"/>
      <c r="I10" s="66" t="str">
        <f>データ!O6</f>
        <v>該当数値なし</v>
      </c>
      <c r="J10" s="66"/>
      <c r="K10" s="66"/>
      <c r="L10" s="66"/>
      <c r="M10" s="66"/>
      <c r="N10" s="66"/>
      <c r="O10" s="66"/>
      <c r="P10" s="66">
        <f>データ!P6</f>
        <v>6.62</v>
      </c>
      <c r="Q10" s="66"/>
      <c r="R10" s="66"/>
      <c r="S10" s="66"/>
      <c r="T10" s="66"/>
      <c r="U10" s="66"/>
      <c r="V10" s="66"/>
      <c r="W10" s="66">
        <f>データ!Q6</f>
        <v>100</v>
      </c>
      <c r="X10" s="66"/>
      <c r="Y10" s="66"/>
      <c r="Z10" s="66"/>
      <c r="AA10" s="66"/>
      <c r="AB10" s="66"/>
      <c r="AC10" s="66"/>
      <c r="AD10" s="67">
        <f>データ!R6</f>
        <v>2800</v>
      </c>
      <c r="AE10" s="67"/>
      <c r="AF10" s="67"/>
      <c r="AG10" s="67"/>
      <c r="AH10" s="67"/>
      <c r="AI10" s="67"/>
      <c r="AJ10" s="67"/>
      <c r="AK10" s="2"/>
      <c r="AL10" s="67">
        <f>データ!V6</f>
        <v>469</v>
      </c>
      <c r="AM10" s="67"/>
      <c r="AN10" s="67"/>
      <c r="AO10" s="67"/>
      <c r="AP10" s="67"/>
      <c r="AQ10" s="67"/>
      <c r="AR10" s="67"/>
      <c r="AS10" s="67"/>
      <c r="AT10" s="66">
        <f>データ!W6</f>
        <v>0.65</v>
      </c>
      <c r="AU10" s="66"/>
      <c r="AV10" s="66"/>
      <c r="AW10" s="66"/>
      <c r="AX10" s="66"/>
      <c r="AY10" s="66"/>
      <c r="AZ10" s="66"/>
      <c r="BA10" s="66"/>
      <c r="BB10" s="66">
        <f>データ!X6</f>
        <v>721.54</v>
      </c>
      <c r="BC10" s="66"/>
      <c r="BD10" s="66"/>
      <c r="BE10" s="66"/>
      <c r="BF10" s="66"/>
      <c r="BG10" s="66"/>
      <c r="BH10" s="66"/>
      <c r="BI10" s="66"/>
      <c r="BJ10" s="2"/>
      <c r="BK10" s="2"/>
      <c r="BL10" s="68" t="s">
        <v>22</v>
      </c>
      <c r="BM10" s="69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8" t="s">
        <v>24</v>
      </c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</row>
    <row r="14" spans="1:78" ht="13.5" customHeight="1" x14ac:dyDescent="0.15">
      <c r="A14" s="2"/>
      <c r="B14" s="60" t="s">
        <v>25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2"/>
      <c r="BK14" s="2"/>
      <c r="BL14" s="42" t="s">
        <v>26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 x14ac:dyDescent="0.15">
      <c r="A15" s="2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7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48" t="s">
        <v>123</v>
      </c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50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48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50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48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50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48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50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48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50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48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50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48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50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48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50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48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50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48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50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48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50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48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50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48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50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48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50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48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50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48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50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48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50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48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50"/>
    </row>
    <row r="34" spans="1:78" ht="13.5" customHeight="1" x14ac:dyDescent="0.15">
      <c r="A34" s="2"/>
      <c r="B34" s="17"/>
      <c r="C34" s="54" t="s">
        <v>27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20"/>
      <c r="R34" s="54" t="s">
        <v>28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20"/>
      <c r="AG34" s="54" t="s">
        <v>29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20"/>
      <c r="AV34" s="54" t="s">
        <v>30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9"/>
      <c r="BK34" s="2"/>
      <c r="BL34" s="48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50"/>
    </row>
    <row r="35" spans="1:78" ht="13.5" customHeight="1" x14ac:dyDescent="0.15">
      <c r="A35" s="2"/>
      <c r="B35" s="17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20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20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20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9"/>
      <c r="BK35" s="2"/>
      <c r="BL35" s="48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50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48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50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48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50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48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50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48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50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48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50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48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50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48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50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48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50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2" t="s">
        <v>31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8" t="s">
        <v>122</v>
      </c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50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8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50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8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50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8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50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8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50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8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50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8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0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8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50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8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50"/>
    </row>
    <row r="56" spans="1:78" ht="13.5" customHeight="1" x14ac:dyDescent="0.15">
      <c r="A56" s="2"/>
      <c r="B56" s="17"/>
      <c r="C56" s="54" t="s">
        <v>32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20"/>
      <c r="R56" s="54" t="s">
        <v>33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20"/>
      <c r="AG56" s="54" t="s">
        <v>34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20"/>
      <c r="AV56" s="54" t="s">
        <v>35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9"/>
      <c r="BK56" s="2"/>
      <c r="BL56" s="48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50"/>
    </row>
    <row r="57" spans="1:78" ht="13.5" customHeight="1" x14ac:dyDescent="0.15">
      <c r="A57" s="2"/>
      <c r="B57" s="17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20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20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20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9"/>
      <c r="BK57" s="2"/>
      <c r="BL57" s="48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50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8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50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8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50"/>
    </row>
    <row r="60" spans="1:78" ht="13.5" customHeight="1" x14ac:dyDescent="0.15">
      <c r="A60" s="2"/>
      <c r="B60" s="55" t="s">
        <v>36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7"/>
      <c r="BK60" s="2"/>
      <c r="BL60" s="48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50"/>
    </row>
    <row r="61" spans="1:78" ht="13.5" customHeight="1" x14ac:dyDescent="0.15">
      <c r="A61" s="2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7"/>
      <c r="BK61" s="2"/>
      <c r="BL61" s="48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50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8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50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2" t="s">
        <v>37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8" t="s">
        <v>121</v>
      </c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50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8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50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8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50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8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50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8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50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8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50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8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50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8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50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8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0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8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50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8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50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8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50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8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50"/>
    </row>
    <row r="79" spans="1:78" ht="13.5" customHeight="1" x14ac:dyDescent="0.15">
      <c r="A79" s="2"/>
      <c r="B79" s="17"/>
      <c r="C79" s="54" t="s">
        <v>38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20"/>
      <c r="V79" s="20"/>
      <c r="W79" s="54" t="s">
        <v>39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20"/>
      <c r="AP79" s="20"/>
      <c r="AQ79" s="54" t="s">
        <v>40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8"/>
      <c r="BJ79" s="19"/>
      <c r="BK79" s="2"/>
      <c r="BL79" s="48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0"/>
    </row>
    <row r="80" spans="1:78" ht="13.5" customHeight="1" x14ac:dyDescent="0.15">
      <c r="A80" s="2"/>
      <c r="B80" s="17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20"/>
      <c r="V80" s="20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20"/>
      <c r="AP80" s="20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8"/>
      <c r="BJ80" s="19"/>
      <c r="BK80" s="2"/>
      <c r="BL80" s="48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50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8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50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【346.13】</v>
      </c>
      <c r="I86" s="26" t="str">
        <f>データ!CA6</f>
        <v>【59.83】</v>
      </c>
      <c r="J86" s="26" t="str">
        <f>データ!CL6</f>
        <v>【268.69】</v>
      </c>
      <c r="K86" s="26" t="str">
        <f>データ!CW6</f>
        <v>【61.71】</v>
      </c>
      <c r="L86" s="26" t="str">
        <f>データ!DH6</f>
        <v>【75.78】</v>
      </c>
      <c r="M86" s="26" t="s">
        <v>55</v>
      </c>
      <c r="N86" s="26" t="s">
        <v>55</v>
      </c>
      <c r="O86" s="26" t="str">
        <f>データ!EO6</f>
        <v>【-】</v>
      </c>
    </row>
  </sheetData>
  <sheetProtection password="B319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5" x14ac:dyDescent="0.15">
      <c r="A1" s="3" t="s">
        <v>56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57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58</v>
      </c>
      <c r="B3" s="29" t="s">
        <v>59</v>
      </c>
      <c r="C3" s="29" t="s">
        <v>60</v>
      </c>
      <c r="D3" s="29" t="s">
        <v>61</v>
      </c>
      <c r="E3" s="29" t="s">
        <v>62</v>
      </c>
      <c r="F3" s="29" t="s">
        <v>63</v>
      </c>
      <c r="G3" s="29" t="s">
        <v>64</v>
      </c>
      <c r="H3" s="77" t="s">
        <v>65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66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67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68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69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70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71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72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73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74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75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76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77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78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79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80</v>
      </c>
      <c r="B5" s="31"/>
      <c r="C5" s="31"/>
      <c r="D5" s="31"/>
      <c r="E5" s="31"/>
      <c r="F5" s="31"/>
      <c r="G5" s="31"/>
      <c r="H5" s="32" t="s">
        <v>81</v>
      </c>
      <c r="I5" s="32" t="s">
        <v>82</v>
      </c>
      <c r="J5" s="32" t="s">
        <v>83</v>
      </c>
      <c r="K5" s="32" t="s">
        <v>84</v>
      </c>
      <c r="L5" s="32" t="s">
        <v>85</v>
      </c>
      <c r="M5" s="32" t="s">
        <v>5</v>
      </c>
      <c r="N5" s="32" t="s">
        <v>86</v>
      </c>
      <c r="O5" s="32" t="s">
        <v>87</v>
      </c>
      <c r="P5" s="32" t="s">
        <v>88</v>
      </c>
      <c r="Q5" s="32" t="s">
        <v>89</v>
      </c>
      <c r="R5" s="32" t="s">
        <v>90</v>
      </c>
      <c r="S5" s="32" t="s">
        <v>91</v>
      </c>
      <c r="T5" s="32" t="s">
        <v>92</v>
      </c>
      <c r="U5" s="32" t="s">
        <v>93</v>
      </c>
      <c r="V5" s="32" t="s">
        <v>94</v>
      </c>
      <c r="W5" s="32" t="s">
        <v>95</v>
      </c>
      <c r="X5" s="32" t="s">
        <v>96</v>
      </c>
      <c r="Y5" s="32" t="s">
        <v>97</v>
      </c>
      <c r="Z5" s="32" t="s">
        <v>98</v>
      </c>
      <c r="AA5" s="32" t="s">
        <v>99</v>
      </c>
      <c r="AB5" s="32" t="s">
        <v>100</v>
      </c>
      <c r="AC5" s="32" t="s">
        <v>101</v>
      </c>
      <c r="AD5" s="32" t="s">
        <v>102</v>
      </c>
      <c r="AE5" s="32" t="s">
        <v>103</v>
      </c>
      <c r="AF5" s="32" t="s">
        <v>104</v>
      </c>
      <c r="AG5" s="32" t="s">
        <v>105</v>
      </c>
      <c r="AH5" s="32" t="s">
        <v>106</v>
      </c>
      <c r="AI5" s="32" t="s">
        <v>43</v>
      </c>
      <c r="AJ5" s="32" t="s">
        <v>97</v>
      </c>
      <c r="AK5" s="32" t="s">
        <v>98</v>
      </c>
      <c r="AL5" s="32" t="s">
        <v>99</v>
      </c>
      <c r="AM5" s="32" t="s">
        <v>100</v>
      </c>
      <c r="AN5" s="32" t="s">
        <v>101</v>
      </c>
      <c r="AO5" s="32" t="s">
        <v>102</v>
      </c>
      <c r="AP5" s="32" t="s">
        <v>103</v>
      </c>
      <c r="AQ5" s="32" t="s">
        <v>104</v>
      </c>
      <c r="AR5" s="32" t="s">
        <v>105</v>
      </c>
      <c r="AS5" s="32" t="s">
        <v>106</v>
      </c>
      <c r="AT5" s="32" t="s">
        <v>107</v>
      </c>
      <c r="AU5" s="32" t="s">
        <v>97</v>
      </c>
      <c r="AV5" s="32" t="s">
        <v>98</v>
      </c>
      <c r="AW5" s="32" t="s">
        <v>99</v>
      </c>
      <c r="AX5" s="32" t="s">
        <v>100</v>
      </c>
      <c r="AY5" s="32" t="s">
        <v>101</v>
      </c>
      <c r="AZ5" s="32" t="s">
        <v>102</v>
      </c>
      <c r="BA5" s="32" t="s">
        <v>103</v>
      </c>
      <c r="BB5" s="32" t="s">
        <v>104</v>
      </c>
      <c r="BC5" s="32" t="s">
        <v>105</v>
      </c>
      <c r="BD5" s="32" t="s">
        <v>106</v>
      </c>
      <c r="BE5" s="32" t="s">
        <v>107</v>
      </c>
      <c r="BF5" s="32" t="s">
        <v>97</v>
      </c>
      <c r="BG5" s="32" t="s">
        <v>98</v>
      </c>
      <c r="BH5" s="32" t="s">
        <v>99</v>
      </c>
      <c r="BI5" s="32" t="s">
        <v>100</v>
      </c>
      <c r="BJ5" s="32" t="s">
        <v>101</v>
      </c>
      <c r="BK5" s="32" t="s">
        <v>102</v>
      </c>
      <c r="BL5" s="32" t="s">
        <v>103</v>
      </c>
      <c r="BM5" s="32" t="s">
        <v>104</v>
      </c>
      <c r="BN5" s="32" t="s">
        <v>105</v>
      </c>
      <c r="BO5" s="32" t="s">
        <v>106</v>
      </c>
      <c r="BP5" s="32" t="s">
        <v>107</v>
      </c>
      <c r="BQ5" s="32" t="s">
        <v>97</v>
      </c>
      <c r="BR5" s="32" t="s">
        <v>98</v>
      </c>
      <c r="BS5" s="32" t="s">
        <v>99</v>
      </c>
      <c r="BT5" s="32" t="s">
        <v>100</v>
      </c>
      <c r="BU5" s="32" t="s">
        <v>101</v>
      </c>
      <c r="BV5" s="32" t="s">
        <v>102</v>
      </c>
      <c r="BW5" s="32" t="s">
        <v>103</v>
      </c>
      <c r="BX5" s="32" t="s">
        <v>104</v>
      </c>
      <c r="BY5" s="32" t="s">
        <v>105</v>
      </c>
      <c r="BZ5" s="32" t="s">
        <v>106</v>
      </c>
      <c r="CA5" s="32" t="s">
        <v>107</v>
      </c>
      <c r="CB5" s="32" t="s">
        <v>97</v>
      </c>
      <c r="CC5" s="32" t="s">
        <v>98</v>
      </c>
      <c r="CD5" s="32" t="s">
        <v>99</v>
      </c>
      <c r="CE5" s="32" t="s">
        <v>100</v>
      </c>
      <c r="CF5" s="32" t="s">
        <v>101</v>
      </c>
      <c r="CG5" s="32" t="s">
        <v>102</v>
      </c>
      <c r="CH5" s="32" t="s">
        <v>103</v>
      </c>
      <c r="CI5" s="32" t="s">
        <v>104</v>
      </c>
      <c r="CJ5" s="32" t="s">
        <v>105</v>
      </c>
      <c r="CK5" s="32" t="s">
        <v>106</v>
      </c>
      <c r="CL5" s="32" t="s">
        <v>107</v>
      </c>
      <c r="CM5" s="32" t="s">
        <v>97</v>
      </c>
      <c r="CN5" s="32" t="s">
        <v>98</v>
      </c>
      <c r="CO5" s="32" t="s">
        <v>99</v>
      </c>
      <c r="CP5" s="32" t="s">
        <v>100</v>
      </c>
      <c r="CQ5" s="32" t="s">
        <v>101</v>
      </c>
      <c r="CR5" s="32" t="s">
        <v>102</v>
      </c>
      <c r="CS5" s="32" t="s">
        <v>103</v>
      </c>
      <c r="CT5" s="32" t="s">
        <v>104</v>
      </c>
      <c r="CU5" s="32" t="s">
        <v>105</v>
      </c>
      <c r="CV5" s="32" t="s">
        <v>106</v>
      </c>
      <c r="CW5" s="32" t="s">
        <v>107</v>
      </c>
      <c r="CX5" s="32" t="s">
        <v>97</v>
      </c>
      <c r="CY5" s="32" t="s">
        <v>98</v>
      </c>
      <c r="CZ5" s="32" t="s">
        <v>99</v>
      </c>
      <c r="DA5" s="32" t="s">
        <v>100</v>
      </c>
      <c r="DB5" s="32" t="s">
        <v>101</v>
      </c>
      <c r="DC5" s="32" t="s">
        <v>102</v>
      </c>
      <c r="DD5" s="32" t="s">
        <v>103</v>
      </c>
      <c r="DE5" s="32" t="s">
        <v>104</v>
      </c>
      <c r="DF5" s="32" t="s">
        <v>105</v>
      </c>
      <c r="DG5" s="32" t="s">
        <v>106</v>
      </c>
      <c r="DH5" s="32" t="s">
        <v>107</v>
      </c>
      <c r="DI5" s="32" t="s">
        <v>97</v>
      </c>
      <c r="DJ5" s="32" t="s">
        <v>98</v>
      </c>
      <c r="DK5" s="32" t="s">
        <v>99</v>
      </c>
      <c r="DL5" s="32" t="s">
        <v>100</v>
      </c>
      <c r="DM5" s="32" t="s">
        <v>101</v>
      </c>
      <c r="DN5" s="32" t="s">
        <v>102</v>
      </c>
      <c r="DO5" s="32" t="s">
        <v>103</v>
      </c>
      <c r="DP5" s="32" t="s">
        <v>104</v>
      </c>
      <c r="DQ5" s="32" t="s">
        <v>105</v>
      </c>
      <c r="DR5" s="32" t="s">
        <v>106</v>
      </c>
      <c r="DS5" s="32" t="s">
        <v>107</v>
      </c>
      <c r="DT5" s="32" t="s">
        <v>97</v>
      </c>
      <c r="DU5" s="32" t="s">
        <v>98</v>
      </c>
      <c r="DV5" s="32" t="s">
        <v>99</v>
      </c>
      <c r="DW5" s="32" t="s">
        <v>100</v>
      </c>
      <c r="DX5" s="32" t="s">
        <v>101</v>
      </c>
      <c r="DY5" s="32" t="s">
        <v>102</v>
      </c>
      <c r="DZ5" s="32" t="s">
        <v>103</v>
      </c>
      <c r="EA5" s="32" t="s">
        <v>104</v>
      </c>
      <c r="EB5" s="32" t="s">
        <v>105</v>
      </c>
      <c r="EC5" s="32" t="s">
        <v>106</v>
      </c>
      <c r="ED5" s="32" t="s">
        <v>107</v>
      </c>
      <c r="EE5" s="32" t="s">
        <v>97</v>
      </c>
      <c r="EF5" s="32" t="s">
        <v>98</v>
      </c>
      <c r="EG5" s="32" t="s">
        <v>99</v>
      </c>
      <c r="EH5" s="32" t="s">
        <v>100</v>
      </c>
      <c r="EI5" s="32" t="s">
        <v>101</v>
      </c>
      <c r="EJ5" s="32" t="s">
        <v>102</v>
      </c>
      <c r="EK5" s="32" t="s">
        <v>103</v>
      </c>
      <c r="EL5" s="32" t="s">
        <v>104</v>
      </c>
      <c r="EM5" s="32" t="s">
        <v>105</v>
      </c>
      <c r="EN5" s="32" t="s">
        <v>106</v>
      </c>
      <c r="EO5" s="32" t="s">
        <v>107</v>
      </c>
    </row>
    <row r="6" spans="1:145" s="36" customFormat="1" x14ac:dyDescent="0.15">
      <c r="A6" s="28" t="s">
        <v>108</v>
      </c>
      <c r="B6" s="33">
        <f>B7</f>
        <v>2016</v>
      </c>
      <c r="C6" s="33">
        <f t="shared" ref="C6:X6" si="3">C7</f>
        <v>44440</v>
      </c>
      <c r="D6" s="33">
        <f t="shared" si="3"/>
        <v>47</v>
      </c>
      <c r="E6" s="33">
        <f t="shared" si="3"/>
        <v>18</v>
      </c>
      <c r="F6" s="33">
        <f t="shared" si="3"/>
        <v>0</v>
      </c>
      <c r="G6" s="33">
        <f t="shared" si="3"/>
        <v>0</v>
      </c>
      <c r="H6" s="33" t="str">
        <f t="shared" si="3"/>
        <v>宮城県　色麻町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特定地域生活排水処理</v>
      </c>
      <c r="L6" s="33" t="str">
        <f t="shared" si="3"/>
        <v>K3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6.62</v>
      </c>
      <c r="Q6" s="34">
        <f t="shared" si="3"/>
        <v>100</v>
      </c>
      <c r="R6" s="34">
        <f t="shared" si="3"/>
        <v>2800</v>
      </c>
      <c r="S6" s="34">
        <f t="shared" si="3"/>
        <v>7137</v>
      </c>
      <c r="T6" s="34">
        <f t="shared" si="3"/>
        <v>109.28</v>
      </c>
      <c r="U6" s="34">
        <f t="shared" si="3"/>
        <v>65.31</v>
      </c>
      <c r="V6" s="34">
        <f t="shared" si="3"/>
        <v>469</v>
      </c>
      <c r="W6" s="34">
        <f t="shared" si="3"/>
        <v>0.65</v>
      </c>
      <c r="X6" s="34">
        <f t="shared" si="3"/>
        <v>721.54</v>
      </c>
      <c r="Y6" s="35">
        <f>IF(Y7="",NA(),Y7)</f>
        <v>98.46</v>
      </c>
      <c r="Z6" s="35">
        <f t="shared" ref="Z6:AH6" si="4">IF(Z7="",NA(),Z7)</f>
        <v>112.29</v>
      </c>
      <c r="AA6" s="35">
        <f t="shared" si="4"/>
        <v>113.56</v>
      </c>
      <c r="AB6" s="35">
        <f t="shared" si="4"/>
        <v>143.1</v>
      </c>
      <c r="AC6" s="35">
        <f t="shared" si="4"/>
        <v>121.11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430.64</v>
      </c>
      <c r="BL6" s="35">
        <f t="shared" si="7"/>
        <v>446.63</v>
      </c>
      <c r="BM6" s="35">
        <f t="shared" si="7"/>
        <v>416.91</v>
      </c>
      <c r="BN6" s="35">
        <f t="shared" si="7"/>
        <v>392.19</v>
      </c>
      <c r="BO6" s="35">
        <f t="shared" si="7"/>
        <v>413.5</v>
      </c>
      <c r="BP6" s="34" t="str">
        <f>IF(BP7="","",IF(BP7="-","【-】","【"&amp;SUBSTITUTE(TEXT(BP7,"#,##0.00"),"-","△")&amp;"】"))</f>
        <v>【346.13】</v>
      </c>
      <c r="BQ6" s="35">
        <f>IF(BQ7="",NA(),BQ7)</f>
        <v>72.430000000000007</v>
      </c>
      <c r="BR6" s="35">
        <f t="shared" ref="BR6:BZ6" si="8">IF(BR7="",NA(),BR7)</f>
        <v>75.3</v>
      </c>
      <c r="BS6" s="35">
        <f t="shared" si="8"/>
        <v>60.83</v>
      </c>
      <c r="BT6" s="35">
        <f t="shared" si="8"/>
        <v>66.819999999999993</v>
      </c>
      <c r="BU6" s="35">
        <f t="shared" si="8"/>
        <v>63.27</v>
      </c>
      <c r="BV6" s="35">
        <f t="shared" si="8"/>
        <v>58.78</v>
      </c>
      <c r="BW6" s="35">
        <f t="shared" si="8"/>
        <v>58.53</v>
      </c>
      <c r="BX6" s="35">
        <f t="shared" si="8"/>
        <v>57.93</v>
      </c>
      <c r="BY6" s="35">
        <f t="shared" si="8"/>
        <v>57.03</v>
      </c>
      <c r="BZ6" s="35">
        <f t="shared" si="8"/>
        <v>55.84</v>
      </c>
      <c r="CA6" s="34" t="str">
        <f>IF(CA7="","",IF(CA7="-","【-】","【"&amp;SUBSTITUTE(TEXT(CA7,"#,##0.00"),"-","△")&amp;"】"))</f>
        <v>【59.83】</v>
      </c>
      <c r="CB6" s="35">
        <f>IF(CB7="",NA(),CB7)</f>
        <v>188.51</v>
      </c>
      <c r="CC6" s="35">
        <f t="shared" ref="CC6:CK6" si="9">IF(CC7="",NA(),CC7)</f>
        <v>173.96</v>
      </c>
      <c r="CD6" s="35">
        <f t="shared" si="9"/>
        <v>168.62</v>
      </c>
      <c r="CE6" s="35">
        <f t="shared" si="9"/>
        <v>161.34</v>
      </c>
      <c r="CF6" s="35">
        <f t="shared" si="9"/>
        <v>170.54</v>
      </c>
      <c r="CG6" s="35">
        <f t="shared" si="9"/>
        <v>257.02999999999997</v>
      </c>
      <c r="CH6" s="35">
        <f t="shared" si="9"/>
        <v>266.57</v>
      </c>
      <c r="CI6" s="35">
        <f t="shared" si="9"/>
        <v>276.93</v>
      </c>
      <c r="CJ6" s="35">
        <f t="shared" si="9"/>
        <v>283.73</v>
      </c>
      <c r="CK6" s="35">
        <f t="shared" si="9"/>
        <v>287.57</v>
      </c>
      <c r="CL6" s="34" t="str">
        <f>IF(CL7="","",IF(CL7="-","【-】","【"&amp;SUBSTITUTE(TEXT(CL7,"#,##0.00"),"-","△")&amp;"】"))</f>
        <v>【268.69】</v>
      </c>
      <c r="CM6" s="35">
        <f>IF(CM7="",NA(),CM7)</f>
        <v>59.86</v>
      </c>
      <c r="CN6" s="35">
        <f t="shared" ref="CN6:CV6" si="10">IF(CN7="",NA(),CN7)</f>
        <v>63.27</v>
      </c>
      <c r="CO6" s="35">
        <f t="shared" si="10"/>
        <v>64.63</v>
      </c>
      <c r="CP6" s="35">
        <f t="shared" si="10"/>
        <v>64.63</v>
      </c>
      <c r="CQ6" s="35">
        <f t="shared" si="10"/>
        <v>58.5</v>
      </c>
      <c r="CR6" s="35">
        <f t="shared" si="10"/>
        <v>61.93</v>
      </c>
      <c r="CS6" s="35">
        <f t="shared" si="10"/>
        <v>58.06</v>
      </c>
      <c r="CT6" s="35">
        <f t="shared" si="10"/>
        <v>59.08</v>
      </c>
      <c r="CU6" s="35">
        <f t="shared" si="10"/>
        <v>58.25</v>
      </c>
      <c r="CV6" s="35">
        <f t="shared" si="10"/>
        <v>61.55</v>
      </c>
      <c r="CW6" s="34" t="str">
        <f>IF(CW7="","",IF(CW7="-","【-】","【"&amp;SUBSTITUTE(TEXT(CW7,"#,##0.00"),"-","△")&amp;"】"))</f>
        <v>【61.71】</v>
      </c>
      <c r="CX6" s="35">
        <f>IF(CX7="",NA(),CX7)</f>
        <v>100</v>
      </c>
      <c r="CY6" s="35">
        <f t="shared" ref="CY6:DG6" si="11">IF(CY7="",NA(),CY7)</f>
        <v>100</v>
      </c>
      <c r="CZ6" s="35">
        <f t="shared" si="11"/>
        <v>100</v>
      </c>
      <c r="DA6" s="35">
        <f t="shared" si="11"/>
        <v>100</v>
      </c>
      <c r="DB6" s="35">
        <f t="shared" si="11"/>
        <v>100</v>
      </c>
      <c r="DC6" s="35">
        <f t="shared" si="11"/>
        <v>77.25</v>
      </c>
      <c r="DD6" s="35">
        <f t="shared" si="11"/>
        <v>75.790000000000006</v>
      </c>
      <c r="DE6" s="35">
        <f t="shared" si="11"/>
        <v>77.12</v>
      </c>
      <c r="DF6" s="35">
        <f t="shared" si="11"/>
        <v>68.150000000000006</v>
      </c>
      <c r="DG6" s="35">
        <f t="shared" si="11"/>
        <v>67.489999999999995</v>
      </c>
      <c r="DH6" s="34" t="str">
        <f>IF(DH7="","",IF(DH7="-","【-】","【"&amp;SUBSTITUTE(TEXT(DH7,"#,##0.00"),"-","△")&amp;"】"))</f>
        <v>【75.78】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 t="str">
        <f t="shared" si="14"/>
        <v>-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 t="str">
        <f t="shared" si="14"/>
        <v>-</v>
      </c>
      <c r="EO6" s="34" t="str">
        <f>IF(EO7="","",IF(EO7="-","【-】","【"&amp;SUBSTITUTE(TEXT(EO7,"#,##0.00"),"-","△")&amp;"】"))</f>
        <v>【-】</v>
      </c>
    </row>
    <row r="7" spans="1:145" s="36" customFormat="1" x14ac:dyDescent="0.15">
      <c r="A7" s="28"/>
      <c r="B7" s="37">
        <v>2016</v>
      </c>
      <c r="C7" s="37">
        <v>44440</v>
      </c>
      <c r="D7" s="37">
        <v>47</v>
      </c>
      <c r="E7" s="37">
        <v>18</v>
      </c>
      <c r="F7" s="37">
        <v>0</v>
      </c>
      <c r="G7" s="37">
        <v>0</v>
      </c>
      <c r="H7" s="37" t="s">
        <v>109</v>
      </c>
      <c r="I7" s="37" t="s">
        <v>110</v>
      </c>
      <c r="J7" s="37" t="s">
        <v>111</v>
      </c>
      <c r="K7" s="37" t="s">
        <v>112</v>
      </c>
      <c r="L7" s="37" t="s">
        <v>113</v>
      </c>
      <c r="M7" s="37"/>
      <c r="N7" s="38" t="s">
        <v>114</v>
      </c>
      <c r="O7" s="38" t="s">
        <v>115</v>
      </c>
      <c r="P7" s="38">
        <v>6.62</v>
      </c>
      <c r="Q7" s="38">
        <v>100</v>
      </c>
      <c r="R7" s="38">
        <v>2800</v>
      </c>
      <c r="S7" s="38">
        <v>7137</v>
      </c>
      <c r="T7" s="38">
        <v>109.28</v>
      </c>
      <c r="U7" s="38">
        <v>65.31</v>
      </c>
      <c r="V7" s="38">
        <v>469</v>
      </c>
      <c r="W7" s="38">
        <v>0.65</v>
      </c>
      <c r="X7" s="38">
        <v>721.54</v>
      </c>
      <c r="Y7" s="38">
        <v>98.46</v>
      </c>
      <c r="Z7" s="38">
        <v>112.29</v>
      </c>
      <c r="AA7" s="38">
        <v>113.56</v>
      </c>
      <c r="AB7" s="38">
        <v>143.1</v>
      </c>
      <c r="AC7" s="38">
        <v>121.11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430.64</v>
      </c>
      <c r="BL7" s="38">
        <v>446.63</v>
      </c>
      <c r="BM7" s="38">
        <v>416.91</v>
      </c>
      <c r="BN7" s="38">
        <v>392.19</v>
      </c>
      <c r="BO7" s="38">
        <v>413.5</v>
      </c>
      <c r="BP7" s="38">
        <v>346.13</v>
      </c>
      <c r="BQ7" s="38">
        <v>72.430000000000007</v>
      </c>
      <c r="BR7" s="38">
        <v>75.3</v>
      </c>
      <c r="BS7" s="38">
        <v>60.83</v>
      </c>
      <c r="BT7" s="38">
        <v>66.819999999999993</v>
      </c>
      <c r="BU7" s="38">
        <v>63.27</v>
      </c>
      <c r="BV7" s="38">
        <v>58.78</v>
      </c>
      <c r="BW7" s="38">
        <v>58.53</v>
      </c>
      <c r="BX7" s="38">
        <v>57.93</v>
      </c>
      <c r="BY7" s="38">
        <v>57.03</v>
      </c>
      <c r="BZ7" s="38">
        <v>55.84</v>
      </c>
      <c r="CA7" s="38">
        <v>59.83</v>
      </c>
      <c r="CB7" s="38">
        <v>188.51</v>
      </c>
      <c r="CC7" s="38">
        <v>173.96</v>
      </c>
      <c r="CD7" s="38">
        <v>168.62</v>
      </c>
      <c r="CE7" s="38">
        <v>161.34</v>
      </c>
      <c r="CF7" s="38">
        <v>170.54</v>
      </c>
      <c r="CG7" s="38">
        <v>257.02999999999997</v>
      </c>
      <c r="CH7" s="38">
        <v>266.57</v>
      </c>
      <c r="CI7" s="38">
        <v>276.93</v>
      </c>
      <c r="CJ7" s="38">
        <v>283.73</v>
      </c>
      <c r="CK7" s="38">
        <v>287.57</v>
      </c>
      <c r="CL7" s="38">
        <v>268.69</v>
      </c>
      <c r="CM7" s="38">
        <v>59.86</v>
      </c>
      <c r="CN7" s="38">
        <v>63.27</v>
      </c>
      <c r="CO7" s="38">
        <v>64.63</v>
      </c>
      <c r="CP7" s="38">
        <v>64.63</v>
      </c>
      <c r="CQ7" s="38">
        <v>58.5</v>
      </c>
      <c r="CR7" s="38">
        <v>61.93</v>
      </c>
      <c r="CS7" s="38">
        <v>58.06</v>
      </c>
      <c r="CT7" s="38">
        <v>59.08</v>
      </c>
      <c r="CU7" s="38">
        <v>58.25</v>
      </c>
      <c r="CV7" s="38">
        <v>61.55</v>
      </c>
      <c r="CW7" s="38">
        <v>61.71</v>
      </c>
      <c r="CX7" s="38">
        <v>100</v>
      </c>
      <c r="CY7" s="38">
        <v>100</v>
      </c>
      <c r="CZ7" s="38">
        <v>100</v>
      </c>
      <c r="DA7" s="38">
        <v>100</v>
      </c>
      <c r="DB7" s="38">
        <v>100</v>
      </c>
      <c r="DC7" s="38">
        <v>77.25</v>
      </c>
      <c r="DD7" s="38">
        <v>75.790000000000006</v>
      </c>
      <c r="DE7" s="38">
        <v>77.12</v>
      </c>
      <c r="DF7" s="38">
        <v>68.150000000000006</v>
      </c>
      <c r="DG7" s="38">
        <v>67.489999999999995</v>
      </c>
      <c r="DH7" s="38">
        <v>75.78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 t="s">
        <v>114</v>
      </c>
      <c r="EF7" s="38" t="s">
        <v>114</v>
      </c>
      <c r="EG7" s="38" t="s">
        <v>114</v>
      </c>
      <c r="EH7" s="38" t="s">
        <v>114</v>
      </c>
      <c r="EI7" s="38" t="s">
        <v>114</v>
      </c>
      <c r="EJ7" s="38" t="s">
        <v>114</v>
      </c>
      <c r="EK7" s="38" t="s">
        <v>114</v>
      </c>
      <c r="EL7" s="38" t="s">
        <v>114</v>
      </c>
      <c r="EM7" s="38" t="s">
        <v>114</v>
      </c>
      <c r="EN7" s="38" t="s">
        <v>114</v>
      </c>
      <c r="EO7" s="38" t="s">
        <v>114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116</v>
      </c>
      <c r="C9" s="40" t="s">
        <v>117</v>
      </c>
      <c r="D9" s="40" t="s">
        <v>118</v>
      </c>
      <c r="E9" s="40" t="s">
        <v>119</v>
      </c>
      <c r="F9" s="40" t="s">
        <v>120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59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宮城県</cp:lastModifiedBy>
  <cp:lastPrinted>2018-02-19T06:44:55Z</cp:lastPrinted>
  <dcterms:created xsi:type="dcterms:W3CDTF">2017-12-25T02:39:15Z</dcterms:created>
  <dcterms:modified xsi:type="dcterms:W3CDTF">2018-02-19T06:44:58Z</dcterms:modified>
</cp:coreProperties>
</file>