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Q6" i="5"/>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D10" i="4"/>
  <c r="W10" i="4"/>
  <c r="I10" i="4"/>
  <c r="BB8" i="4"/>
  <c r="AL8" i="4"/>
  <c r="P8" i="4"/>
  <c r="B8" i="4"/>
  <c r="D10" i="5" l="1"/>
  <c r="C10" i="5"/>
  <c r="E10" i="5"/>
  <c r="B10" i="5"/>
</calcChain>
</file>

<file path=xl/sharedStrings.xml><?xml version="1.0" encoding="utf-8"?>
<sst xmlns="http://schemas.openxmlformats.org/spreadsheetml/2006/main" count="251" uniqueCount="125">
  <si>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</si>
  <si>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</si>
  <si>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</si>
  <si>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</si>
  <si>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</si>
  <si>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</si>
  <si>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</si>
  <si>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</si>
  <si>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</si>
  <si>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</si>
  <si>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</si>
  <si>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</si>
  <si>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</si>
  <si>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</si>
  <si>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</si>
  <si>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</si>
  <si>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</si>
  <si>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</si>
  <si>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</si>
  <si>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</si>
  <si>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</si>
  <si>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</si>
  <si>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</si>
  <si>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</si>
  <si>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</si>
  <si>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</si>
  <si>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</si>
  <si>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</si>
  <si>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</si>
  <si>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</si>
  <si>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</si>
  <si>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</si>
  <si>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</si>
  <si>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</si>
  <si>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</si>
  <si>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</si>
  <si>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</si>
  <si>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</si>
  <si>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</si>
  <si>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</si>
  <si>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</si>
  <si>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</si>
  <si>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</si>
  <si>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</si>
  <si>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</si>
  <si>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</si>
  <si>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</si>
  <si>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</si>
  <si>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</si>
  <si>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</si>
  <si>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</si>
  <si>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</si>
  <si>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</si>
  <si>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</si>
  <si>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</si>
  <si>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</si>
  <si>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</si>
  <si>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</si>
  <si>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</si>
  <si>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</si>
  <si>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</si>
  <si>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</si>
  <si>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</si>
  <si>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</si>
  <si>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</si>
  <si>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</si>
  <si>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</si>
  <si>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</si>
  <si>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</si>
  <si>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</si>
  <si>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</si>
  <si>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</si>
  <si>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</si>
  <si>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</si>
  <si>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</si>
  <si>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</si>
  <si>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</si>
  <si>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</si>
  <si>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</si>
  <si>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</si>
  <si>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</si>
  <si>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</si>
  <si>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</si>
  <si>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</si>
  <si>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</si>
  <si>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</si>
  <si>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</si>
  <si>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</si>
  <si>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</si>
  <si>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</si>
  <si>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</si>
  <si>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</si>
  <si>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</si>
  <si>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</si>
  <si>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</si>
  <si>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</si>
  <si>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</si>
  <si>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</si>
  <si>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</si>
  <si>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</si>
  <si>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</si>
  <si>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</si>
  <si>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</si>
  <si>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</si>
  <si>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</si>
  <si>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</si>
  <si>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</si>
  <si>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</si>
  <si>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</si>
  <si>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宮城県　大郷町</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</si>
  <si>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</si>
  <si>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</si>
  <si>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</si>
  <si>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</si>
  <si>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</si>
  <si>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</si>
  <si>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</si>
  <si>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</si>
  <si>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</si>
  <si>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</si>
  <si>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</si>
  <si>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浄化槽の設置基数は年々増加しているが、未整備者に対しては引き続き整備促進を働きかけていく。
　経費回収率については、料金収入と汚水処理費との関係から、今後も減少が予想され、浄化槽の維持管理体制の見直し等、経費削減策について検討を行う。</t>
    <rPh sb="2" eb="5">
      <t>ジョウカソウ</t>
    </rPh>
    <rPh sb="6" eb="8">
      <t>セッチ</t>
    </rPh>
    <rPh sb="8" eb="10">
      <t>キスウ</t>
    </rPh>
    <rPh sb="11" eb="13">
      <t>ネンネン</t>
    </rPh>
    <rPh sb="13" eb="15">
      <t>ゾウカ</t>
    </rPh>
    <rPh sb="21" eb="24">
      <t>ミセイビ</t>
    </rPh>
    <rPh sb="24" eb="25">
      <t>シャ</t>
    </rPh>
    <rPh sb="26" eb="27">
      <t>タイ</t>
    </rPh>
    <rPh sb="30" eb="31">
      <t>ヒ</t>
    </rPh>
    <rPh sb="32" eb="33">
      <t>ツヅ</t>
    </rPh>
    <rPh sb="34" eb="36">
      <t>セイビ</t>
    </rPh>
    <rPh sb="36" eb="38">
      <t>ソクシン</t>
    </rPh>
    <rPh sb="39" eb="40">
      <t>ハタラ</t>
    </rPh>
    <rPh sb="49" eb="51">
      <t>ケイヒ</t>
    </rPh>
    <rPh sb="51" eb="53">
      <t>カイシュウ</t>
    </rPh>
    <rPh sb="53" eb="54">
      <t>リツ</t>
    </rPh>
    <rPh sb="60" eb="62">
      <t>リョウキン</t>
    </rPh>
    <rPh sb="62" eb="64">
      <t>シュウニュウ</t>
    </rPh>
    <rPh sb="65" eb="67">
      <t>オスイ</t>
    </rPh>
    <rPh sb="67" eb="69">
      <t>ショリ</t>
    </rPh>
    <rPh sb="69" eb="70">
      <t>ヒ</t>
    </rPh>
    <rPh sb="72" eb="74">
      <t>カンケイ</t>
    </rPh>
    <rPh sb="77" eb="79">
      <t>コンゴ</t>
    </rPh>
    <rPh sb="80" eb="82">
      <t>ゲンショウ</t>
    </rPh>
    <rPh sb="83" eb="85">
      <t>ヨソウ</t>
    </rPh>
    <rPh sb="88" eb="91">
      <t>ジョウカソウ</t>
    </rPh>
    <rPh sb="92" eb="94">
      <t>イジ</t>
    </rPh>
    <rPh sb="94" eb="96">
      <t>カンリ</t>
    </rPh>
    <rPh sb="96" eb="98">
      <t>タイセイ</t>
    </rPh>
    <rPh sb="99" eb="101">
      <t>ミナオ</t>
    </rPh>
    <rPh sb="102" eb="103">
      <t>トウ</t>
    </rPh>
    <rPh sb="104" eb="106">
      <t>ケイヒ</t>
    </rPh>
    <rPh sb="106" eb="108">
      <t>サクゲン</t>
    </rPh>
    <rPh sb="108" eb="109">
      <t>サク</t>
    </rPh>
    <rPh sb="113" eb="115">
      <t>ケントウ</t>
    </rPh>
    <rPh sb="116" eb="117">
      <t>オコナ</t>
    </rPh>
    <phoneticPr fontId="4"/>
  </si>
  <si>
    <t xml:space="preserve">
　管理基数は年々増加しているが、修繕費用は震災時に増加したものの現在は横ばいである。
　浄化槽本体の耐用年数は30年。平成17年度に設置したもので13年が経過しているものの更新時期とはなっていないことから未計画である。</t>
    <rPh sb="2" eb="4">
      <t>カンリ</t>
    </rPh>
    <rPh sb="4" eb="6">
      <t>キスウ</t>
    </rPh>
    <rPh sb="7" eb="9">
      <t>ネンネン</t>
    </rPh>
    <rPh sb="9" eb="11">
      <t>ゾウカ</t>
    </rPh>
    <rPh sb="17" eb="20">
      <t>シュウゼンヒ</t>
    </rPh>
    <rPh sb="20" eb="21">
      <t>ヨウ</t>
    </rPh>
    <rPh sb="22" eb="24">
      <t>シンサイ</t>
    </rPh>
    <rPh sb="24" eb="25">
      <t>ジ</t>
    </rPh>
    <rPh sb="26" eb="28">
      <t>ゾウカ</t>
    </rPh>
    <rPh sb="33" eb="35">
      <t>ゲンザイ</t>
    </rPh>
    <rPh sb="36" eb="37">
      <t>ヨコ</t>
    </rPh>
    <rPh sb="46" eb="49">
      <t>ジョウカソウ</t>
    </rPh>
    <rPh sb="49" eb="51">
      <t>ホンタイ</t>
    </rPh>
    <rPh sb="52" eb="54">
      <t>タイヨウ</t>
    </rPh>
    <rPh sb="54" eb="56">
      <t>ネンスウ</t>
    </rPh>
    <rPh sb="59" eb="60">
      <t>ネン</t>
    </rPh>
    <rPh sb="61" eb="63">
      <t>ヘイセイ</t>
    </rPh>
    <rPh sb="65" eb="67">
      <t>ネンド</t>
    </rPh>
    <rPh sb="68" eb="70">
      <t>セッチ</t>
    </rPh>
    <rPh sb="77" eb="78">
      <t>ネン</t>
    </rPh>
    <rPh sb="79" eb="81">
      <t>ケイカ</t>
    </rPh>
    <rPh sb="88" eb="90">
      <t>コウシン</t>
    </rPh>
    <rPh sb="90" eb="92">
      <t>ジキ</t>
    </rPh>
    <phoneticPr fontId="4"/>
  </si>
  <si>
    <t>非設置</t>
    <rPh sb="0" eb="1">
      <t>ヒ</t>
    </rPh>
    <rPh sb="1" eb="3">
      <t>セッチ</t>
    </rPh>
    <phoneticPr fontId="4"/>
  </si>
  <si>
    <t xml:space="preserve">
　収益的収支比率は、設置基数の増により、営業収益（料金収入）、営業外収益（他会計繰入）が増加しているが、総費用（職員給与・支払利息）、地方債償還金ともに増加傾向であり、一般会計からの繰入に依存している。
　企業債残高対事業規模比率については、新規の起債はあるものの、全額一般会計で負担することとしているため低水準となっている。
　経費回収率は、管理基数が増加し、浄化槽使用料、汚水処理費が増加している。浄化槽使用料の増加率3％に対し汚水処理費の増加率が5％と大きいことから経費回収率が減少した。浄化槽使用料が定額であるため、経費回収率は今後も減少することが予想される。
　管理基数の増により汚水処理費と年間有収水量が増となったため汚水処理原価が増加した。
　年々設置基数が増加し処理区域内人口が増加しているため水洗化率、施設利用率ともに向上している。</t>
    <rPh sb="2" eb="5">
      <t>シュウエキテキ</t>
    </rPh>
    <rPh sb="5" eb="7">
      <t>シュウシ</t>
    </rPh>
    <rPh sb="7" eb="9">
      <t>ヒリツ</t>
    </rPh>
    <rPh sb="11" eb="13">
      <t>セッチ</t>
    </rPh>
    <rPh sb="13" eb="15">
      <t>キスウ</t>
    </rPh>
    <rPh sb="16" eb="17">
      <t>ゾウ</t>
    </rPh>
    <rPh sb="21" eb="23">
      <t>エイギョウ</t>
    </rPh>
    <rPh sb="23" eb="25">
      <t>シュウエキ</t>
    </rPh>
    <rPh sb="26" eb="28">
      <t>リョウキン</t>
    </rPh>
    <rPh sb="28" eb="30">
      <t>シュウニュウ</t>
    </rPh>
    <rPh sb="32" eb="34">
      <t>エイギョウ</t>
    </rPh>
    <rPh sb="34" eb="35">
      <t>ガイ</t>
    </rPh>
    <rPh sb="35" eb="37">
      <t>シュウエキ</t>
    </rPh>
    <rPh sb="38" eb="39">
      <t>タ</t>
    </rPh>
    <rPh sb="39" eb="41">
      <t>カイケイ</t>
    </rPh>
    <rPh sb="41" eb="43">
      <t>クリイレ</t>
    </rPh>
    <rPh sb="45" eb="47">
      <t>ゾウカ</t>
    </rPh>
    <rPh sb="53" eb="54">
      <t>ソウ</t>
    </rPh>
    <rPh sb="54" eb="56">
      <t>ヒヨウ</t>
    </rPh>
    <rPh sb="57" eb="59">
      <t>ショクイン</t>
    </rPh>
    <rPh sb="59" eb="61">
      <t>キュウヨ</t>
    </rPh>
    <rPh sb="62" eb="64">
      <t>シハライ</t>
    </rPh>
    <rPh sb="64" eb="66">
      <t>リソク</t>
    </rPh>
    <rPh sb="68" eb="70">
      <t>チホウ</t>
    </rPh>
    <rPh sb="70" eb="71">
      <t>サイ</t>
    </rPh>
    <rPh sb="71" eb="73">
      <t>ショウカン</t>
    </rPh>
    <rPh sb="73" eb="74">
      <t>キン</t>
    </rPh>
    <rPh sb="77" eb="79">
      <t>ゾウカ</t>
    </rPh>
    <rPh sb="79" eb="81">
      <t>ケイコウ</t>
    </rPh>
    <rPh sb="85" eb="87">
      <t>イッパン</t>
    </rPh>
    <rPh sb="87" eb="89">
      <t>カイケイ</t>
    </rPh>
    <rPh sb="92" eb="94">
      <t>クリイレ</t>
    </rPh>
    <rPh sb="95" eb="97">
      <t>イゾン</t>
    </rPh>
    <rPh sb="105" eb="107">
      <t>キギョウ</t>
    </rPh>
    <rPh sb="107" eb="108">
      <t>サイ</t>
    </rPh>
    <rPh sb="108" eb="110">
      <t>ザンダカ</t>
    </rPh>
    <rPh sb="110" eb="111">
      <t>タイ</t>
    </rPh>
    <rPh sb="111" eb="113">
      <t>ジギョウ</t>
    </rPh>
    <rPh sb="113" eb="115">
      <t>キボ</t>
    </rPh>
    <rPh sb="115" eb="117">
      <t>ヒリツ</t>
    </rPh>
    <rPh sb="123" eb="125">
      <t>シンキ</t>
    </rPh>
    <rPh sb="126" eb="128">
      <t>キサイ</t>
    </rPh>
    <rPh sb="135" eb="137">
      <t>ゼンガク</t>
    </rPh>
    <rPh sb="137" eb="139">
      <t>イッパン</t>
    </rPh>
    <rPh sb="139" eb="141">
      <t>カイケイ</t>
    </rPh>
    <rPh sb="142" eb="144">
      <t>フタン</t>
    </rPh>
    <rPh sb="155" eb="158">
      <t>テイスイジュン</t>
    </rPh>
    <rPh sb="168" eb="170">
      <t>ケイヒ</t>
    </rPh>
    <rPh sb="170" eb="172">
      <t>カイシュウ</t>
    </rPh>
    <rPh sb="172" eb="173">
      <t>リツ</t>
    </rPh>
    <rPh sb="175" eb="177">
      <t>カンリ</t>
    </rPh>
    <rPh sb="177" eb="179">
      <t>キスウ</t>
    </rPh>
    <rPh sb="180" eb="182">
      <t>ゾウカ</t>
    </rPh>
    <rPh sb="184" eb="187">
      <t>ジョウカソウ</t>
    </rPh>
    <rPh sb="187" eb="189">
      <t>シヨウ</t>
    </rPh>
    <rPh sb="189" eb="190">
      <t>リョウ</t>
    </rPh>
    <rPh sb="191" eb="193">
      <t>オスイ</t>
    </rPh>
    <rPh sb="193" eb="195">
      <t>ショリ</t>
    </rPh>
    <rPh sb="195" eb="196">
      <t>ヒ</t>
    </rPh>
    <rPh sb="197" eb="199">
      <t>ゾウカ</t>
    </rPh>
    <rPh sb="204" eb="207">
      <t>ジョウカソウ</t>
    </rPh>
    <rPh sb="207" eb="209">
      <t>シヨウ</t>
    </rPh>
    <rPh sb="209" eb="210">
      <t>リョウ</t>
    </rPh>
    <rPh sb="211" eb="213">
      <t>ゾウカ</t>
    </rPh>
    <rPh sb="213" eb="214">
      <t>リツ</t>
    </rPh>
    <rPh sb="217" eb="218">
      <t>タイ</t>
    </rPh>
    <rPh sb="219" eb="221">
      <t>オスイ</t>
    </rPh>
    <rPh sb="221" eb="223">
      <t>ショリ</t>
    </rPh>
    <rPh sb="223" eb="224">
      <t>ヒ</t>
    </rPh>
    <rPh sb="225" eb="227">
      <t>ゾウカ</t>
    </rPh>
    <rPh sb="227" eb="228">
      <t>リツ</t>
    </rPh>
    <rPh sb="232" eb="233">
      <t>オオ</t>
    </rPh>
    <rPh sb="239" eb="241">
      <t>ケイヒ</t>
    </rPh>
    <rPh sb="241" eb="243">
      <t>カイシュウ</t>
    </rPh>
    <rPh sb="243" eb="244">
      <t>リツ</t>
    </rPh>
    <rPh sb="245" eb="247">
      <t>ゲンショウ</t>
    </rPh>
    <rPh sb="250" eb="253">
      <t>ジョウカソウ</t>
    </rPh>
    <rPh sb="253" eb="255">
      <t>シヨウ</t>
    </rPh>
    <rPh sb="255" eb="256">
      <t>リョウ</t>
    </rPh>
    <rPh sb="257" eb="259">
      <t>テイガク</t>
    </rPh>
    <rPh sb="265" eb="267">
      <t>ケイヒ</t>
    </rPh>
    <rPh sb="267" eb="269">
      <t>カイシュウ</t>
    </rPh>
    <rPh sb="269" eb="270">
      <t>リツ</t>
    </rPh>
    <rPh sb="271" eb="273">
      <t>コンゴ</t>
    </rPh>
    <rPh sb="274" eb="276">
      <t>ゲンショウ</t>
    </rPh>
    <rPh sb="281" eb="283">
      <t>ヨソウ</t>
    </rPh>
    <rPh sb="290" eb="292">
      <t>カンリ</t>
    </rPh>
    <rPh sb="292" eb="294">
      <t>キスウ</t>
    </rPh>
    <rPh sb="334" eb="336">
      <t>ネンネン</t>
    </rPh>
    <rPh sb="341" eb="343">
      <t>ゾウカ</t>
    </rPh>
    <rPh sb="365" eb="367">
      <t>シセツ</t>
    </rPh>
    <rPh sb="367" eb="370">
      <t>リヨウリツ</t>
    </rPh>
    <rPh sb="373" eb="375">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</si>
</sst>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1C7-44ED-AC64-8BC730A28408}"/>
            </c:ext>
          </c:extLst>
        </c:ser>
        <c:dLbls>
          <c:showLegendKey val="0"/>
          <c:showVal val="0"/>
          <c:showCatName val="0"/>
          <c:showSerName val="0"/>
          <c:showPercent val="0"/>
          <c:showBubbleSize val="0"/>
        </c:dLbls>
        <c:gapWidth val="150"/>
        <c:axId val="113234304"/>
        <c:axId val="11323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71C7-44ED-AC64-8BC730A28408}"/>
            </c:ext>
          </c:extLst>
        </c:ser>
        <c:dLbls>
          <c:showLegendKey val="0"/>
          <c:showVal val="0"/>
          <c:showCatName val="0"/>
          <c:showSerName val="0"/>
          <c:showPercent val="0"/>
          <c:showBubbleSize val="0"/>
        </c:dLbls>
        <c:marker val="1"/>
        <c:smooth val="0"/>
        <c:axId val="113234304"/>
        <c:axId val="113236224"/>
      </c:lineChart>
      <c:dateAx>
        <c:axId val="113234304"/>
        <c:scaling>
          <c:orientation val="minMax"/>
        </c:scaling>
        <c:delete val="1"/>
        <c:axPos val="b"/>
        <c:numFmt formatCode="ge" sourceLinked="1"/>
        <c:majorTickMark val="none"/>
        <c:minorTickMark val="none"/>
        <c:tickLblPos val="none"/>
        <c:crossAx val="113236224"/>
        <c:crosses val="autoZero"/>
        <c:auto val="1"/>
        <c:lblOffset val="100"/>
        <c:baseTimeUnit val="years"/>
      </c:dateAx>
      <c:valAx>
        <c:axId val="11323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23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F12-48C8-A907-0DB03C6F7702}"/>
            </c:ext>
          </c:extLst>
        </c:ser>
        <c:dLbls>
          <c:showLegendKey val="0"/>
          <c:showVal val="0"/>
          <c:showCatName val="0"/>
          <c:showSerName val="0"/>
          <c:showPercent val="0"/>
          <c:showBubbleSize val="0"/>
        </c:dLbls>
        <c:gapWidth val="150"/>
        <c:axId val="126410752"/>
        <c:axId val="12641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extLst xmlns:c16r2="http://schemas.microsoft.com/office/drawing/2015/06/chart">
            <c:ext xmlns:c16="http://schemas.microsoft.com/office/drawing/2014/chart" uri="{C3380CC4-5D6E-409C-BE32-E72D297353CC}">
              <c16:uniqueId val="{00000001-8F12-48C8-A907-0DB03C6F7702}"/>
            </c:ext>
          </c:extLst>
        </c:ser>
        <c:dLbls>
          <c:showLegendKey val="0"/>
          <c:showVal val="0"/>
          <c:showCatName val="0"/>
          <c:showSerName val="0"/>
          <c:showPercent val="0"/>
          <c:showBubbleSize val="0"/>
        </c:dLbls>
        <c:marker val="1"/>
        <c:smooth val="0"/>
        <c:axId val="126410752"/>
        <c:axId val="126412672"/>
      </c:lineChart>
      <c:dateAx>
        <c:axId val="126410752"/>
        <c:scaling>
          <c:orientation val="minMax"/>
        </c:scaling>
        <c:delete val="1"/>
        <c:axPos val="b"/>
        <c:numFmt formatCode="ge" sourceLinked="1"/>
        <c:majorTickMark val="none"/>
        <c:minorTickMark val="none"/>
        <c:tickLblPos val="none"/>
        <c:crossAx val="126412672"/>
        <c:crosses val="autoZero"/>
        <c:auto val="1"/>
        <c:lblOffset val="100"/>
        <c:baseTimeUnit val="years"/>
      </c:dateAx>
      <c:valAx>
        <c:axId val="12641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41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92.11</c:v>
                </c:pt>
                <c:pt idx="1">
                  <c:v>98.88</c:v>
                </c:pt>
                <c:pt idx="2">
                  <c:v>99.87</c:v>
                </c:pt>
                <c:pt idx="3">
                  <c:v>99.87</c:v>
                </c:pt>
                <c:pt idx="4">
                  <c:v>99.88</c:v>
                </c:pt>
              </c:numCache>
            </c:numRef>
          </c:val>
          <c:extLst xmlns:c16r2="http://schemas.microsoft.com/office/drawing/2015/06/chart">
            <c:ext xmlns:c16="http://schemas.microsoft.com/office/drawing/2014/chart" uri="{C3380CC4-5D6E-409C-BE32-E72D297353CC}">
              <c16:uniqueId val="{00000000-5CF2-4F21-BACD-1BF606AFC2BA}"/>
            </c:ext>
          </c:extLst>
        </c:ser>
        <c:dLbls>
          <c:showLegendKey val="0"/>
          <c:showVal val="0"/>
          <c:showCatName val="0"/>
          <c:showSerName val="0"/>
          <c:showPercent val="0"/>
          <c:showBubbleSize val="0"/>
        </c:dLbls>
        <c:gapWidth val="150"/>
        <c:axId val="132677632"/>
        <c:axId val="13267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extLst xmlns:c16r2="http://schemas.microsoft.com/office/drawing/2015/06/chart">
            <c:ext xmlns:c16="http://schemas.microsoft.com/office/drawing/2014/chart" uri="{C3380CC4-5D6E-409C-BE32-E72D297353CC}">
              <c16:uniqueId val="{00000001-5CF2-4F21-BACD-1BF606AFC2BA}"/>
            </c:ext>
          </c:extLst>
        </c:ser>
        <c:dLbls>
          <c:showLegendKey val="0"/>
          <c:showVal val="0"/>
          <c:showCatName val="0"/>
          <c:showSerName val="0"/>
          <c:showPercent val="0"/>
          <c:showBubbleSize val="0"/>
        </c:dLbls>
        <c:marker val="1"/>
        <c:smooth val="0"/>
        <c:axId val="132677632"/>
        <c:axId val="132679552"/>
      </c:lineChart>
      <c:dateAx>
        <c:axId val="132677632"/>
        <c:scaling>
          <c:orientation val="minMax"/>
        </c:scaling>
        <c:delete val="1"/>
        <c:axPos val="b"/>
        <c:numFmt formatCode="ge" sourceLinked="1"/>
        <c:majorTickMark val="none"/>
        <c:minorTickMark val="none"/>
        <c:tickLblPos val="none"/>
        <c:crossAx val="132679552"/>
        <c:crosses val="autoZero"/>
        <c:auto val="1"/>
        <c:lblOffset val="100"/>
        <c:baseTimeUnit val="years"/>
      </c:dateAx>
      <c:valAx>
        <c:axId val="13267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67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93.05</c:v>
                </c:pt>
                <c:pt idx="1">
                  <c:v>90.1</c:v>
                </c:pt>
                <c:pt idx="2">
                  <c:v>97.93</c:v>
                </c:pt>
                <c:pt idx="3">
                  <c:v>101.67</c:v>
                </c:pt>
                <c:pt idx="4">
                  <c:v>105.43</c:v>
                </c:pt>
              </c:numCache>
            </c:numRef>
          </c:val>
          <c:extLst xmlns:c16r2="http://schemas.microsoft.com/office/drawing/2015/06/chart">
            <c:ext xmlns:c16="http://schemas.microsoft.com/office/drawing/2014/chart" uri="{C3380CC4-5D6E-409C-BE32-E72D297353CC}">
              <c16:uniqueId val="{00000000-52BC-4BD9-8196-5BB62EA3B2AE}"/>
            </c:ext>
          </c:extLst>
        </c:ser>
        <c:dLbls>
          <c:showLegendKey val="0"/>
          <c:showVal val="0"/>
          <c:showCatName val="0"/>
          <c:showSerName val="0"/>
          <c:showPercent val="0"/>
          <c:showBubbleSize val="0"/>
        </c:dLbls>
        <c:gapWidth val="150"/>
        <c:axId val="113263360"/>
        <c:axId val="11326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2BC-4BD9-8196-5BB62EA3B2AE}"/>
            </c:ext>
          </c:extLst>
        </c:ser>
        <c:dLbls>
          <c:showLegendKey val="0"/>
          <c:showVal val="0"/>
          <c:showCatName val="0"/>
          <c:showSerName val="0"/>
          <c:showPercent val="0"/>
          <c:showBubbleSize val="0"/>
        </c:dLbls>
        <c:marker val="1"/>
        <c:smooth val="0"/>
        <c:axId val="113263360"/>
        <c:axId val="113265280"/>
      </c:lineChart>
      <c:dateAx>
        <c:axId val="113263360"/>
        <c:scaling>
          <c:orientation val="minMax"/>
        </c:scaling>
        <c:delete val="1"/>
        <c:axPos val="b"/>
        <c:numFmt formatCode="ge" sourceLinked="1"/>
        <c:majorTickMark val="none"/>
        <c:minorTickMark val="none"/>
        <c:tickLblPos val="none"/>
        <c:crossAx val="113265280"/>
        <c:crosses val="autoZero"/>
        <c:auto val="1"/>
        <c:lblOffset val="100"/>
        <c:baseTimeUnit val="years"/>
      </c:dateAx>
      <c:valAx>
        <c:axId val="11326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26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F2C-488F-B4B9-F397F90DFDA1}"/>
            </c:ext>
          </c:extLst>
        </c:ser>
        <c:dLbls>
          <c:showLegendKey val="0"/>
          <c:showVal val="0"/>
          <c:showCatName val="0"/>
          <c:showSerName val="0"/>
          <c:showPercent val="0"/>
          <c:showBubbleSize val="0"/>
        </c:dLbls>
        <c:gapWidth val="150"/>
        <c:axId val="123769984"/>
        <c:axId val="12377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F2C-488F-B4B9-F397F90DFDA1}"/>
            </c:ext>
          </c:extLst>
        </c:ser>
        <c:dLbls>
          <c:showLegendKey val="0"/>
          <c:showVal val="0"/>
          <c:showCatName val="0"/>
          <c:showSerName val="0"/>
          <c:showPercent val="0"/>
          <c:showBubbleSize val="0"/>
        </c:dLbls>
        <c:marker val="1"/>
        <c:smooth val="0"/>
        <c:axId val="123769984"/>
        <c:axId val="123771904"/>
      </c:lineChart>
      <c:dateAx>
        <c:axId val="123769984"/>
        <c:scaling>
          <c:orientation val="minMax"/>
        </c:scaling>
        <c:delete val="1"/>
        <c:axPos val="b"/>
        <c:numFmt formatCode="ge" sourceLinked="1"/>
        <c:majorTickMark val="none"/>
        <c:minorTickMark val="none"/>
        <c:tickLblPos val="none"/>
        <c:crossAx val="123771904"/>
        <c:crosses val="autoZero"/>
        <c:auto val="1"/>
        <c:lblOffset val="100"/>
        <c:baseTimeUnit val="years"/>
      </c:dateAx>
      <c:valAx>
        <c:axId val="12377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76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C4A-41B8-88AF-39833FBD273D}"/>
            </c:ext>
          </c:extLst>
        </c:ser>
        <c:dLbls>
          <c:showLegendKey val="0"/>
          <c:showVal val="0"/>
          <c:showCatName val="0"/>
          <c:showSerName val="0"/>
          <c:showPercent val="0"/>
          <c:showBubbleSize val="0"/>
        </c:dLbls>
        <c:gapWidth val="150"/>
        <c:axId val="123934208"/>
        <c:axId val="12393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C4A-41B8-88AF-39833FBD273D}"/>
            </c:ext>
          </c:extLst>
        </c:ser>
        <c:dLbls>
          <c:showLegendKey val="0"/>
          <c:showVal val="0"/>
          <c:showCatName val="0"/>
          <c:showSerName val="0"/>
          <c:showPercent val="0"/>
          <c:showBubbleSize val="0"/>
        </c:dLbls>
        <c:marker val="1"/>
        <c:smooth val="0"/>
        <c:axId val="123934208"/>
        <c:axId val="123936128"/>
      </c:lineChart>
      <c:dateAx>
        <c:axId val="123934208"/>
        <c:scaling>
          <c:orientation val="minMax"/>
        </c:scaling>
        <c:delete val="1"/>
        <c:axPos val="b"/>
        <c:numFmt formatCode="ge" sourceLinked="1"/>
        <c:majorTickMark val="none"/>
        <c:minorTickMark val="none"/>
        <c:tickLblPos val="none"/>
        <c:crossAx val="123936128"/>
        <c:crosses val="autoZero"/>
        <c:auto val="1"/>
        <c:lblOffset val="100"/>
        <c:baseTimeUnit val="years"/>
      </c:dateAx>
      <c:valAx>
        <c:axId val="12393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93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A64-4B8F-BC21-9082F43389F7}"/>
            </c:ext>
          </c:extLst>
        </c:ser>
        <c:dLbls>
          <c:showLegendKey val="0"/>
          <c:showVal val="0"/>
          <c:showCatName val="0"/>
          <c:showSerName val="0"/>
          <c:showPercent val="0"/>
          <c:showBubbleSize val="0"/>
        </c:dLbls>
        <c:gapWidth val="150"/>
        <c:axId val="123981184"/>
        <c:axId val="12400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A64-4B8F-BC21-9082F43389F7}"/>
            </c:ext>
          </c:extLst>
        </c:ser>
        <c:dLbls>
          <c:showLegendKey val="0"/>
          <c:showVal val="0"/>
          <c:showCatName val="0"/>
          <c:showSerName val="0"/>
          <c:showPercent val="0"/>
          <c:showBubbleSize val="0"/>
        </c:dLbls>
        <c:marker val="1"/>
        <c:smooth val="0"/>
        <c:axId val="123981184"/>
        <c:axId val="124003840"/>
      </c:lineChart>
      <c:dateAx>
        <c:axId val="123981184"/>
        <c:scaling>
          <c:orientation val="minMax"/>
        </c:scaling>
        <c:delete val="1"/>
        <c:axPos val="b"/>
        <c:numFmt formatCode="ge" sourceLinked="1"/>
        <c:majorTickMark val="none"/>
        <c:minorTickMark val="none"/>
        <c:tickLblPos val="none"/>
        <c:crossAx val="124003840"/>
        <c:crosses val="autoZero"/>
        <c:auto val="1"/>
        <c:lblOffset val="100"/>
        <c:baseTimeUnit val="years"/>
      </c:dateAx>
      <c:valAx>
        <c:axId val="12400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98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CC0-4331-8037-47A4EEF7F49F}"/>
            </c:ext>
          </c:extLst>
        </c:ser>
        <c:dLbls>
          <c:showLegendKey val="0"/>
          <c:showVal val="0"/>
          <c:showCatName val="0"/>
          <c:showSerName val="0"/>
          <c:showPercent val="0"/>
          <c:showBubbleSize val="0"/>
        </c:dLbls>
        <c:gapWidth val="150"/>
        <c:axId val="124035456"/>
        <c:axId val="12403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CC0-4331-8037-47A4EEF7F49F}"/>
            </c:ext>
          </c:extLst>
        </c:ser>
        <c:dLbls>
          <c:showLegendKey val="0"/>
          <c:showVal val="0"/>
          <c:showCatName val="0"/>
          <c:showSerName val="0"/>
          <c:showPercent val="0"/>
          <c:showBubbleSize val="0"/>
        </c:dLbls>
        <c:marker val="1"/>
        <c:smooth val="0"/>
        <c:axId val="124035456"/>
        <c:axId val="124037376"/>
      </c:lineChart>
      <c:dateAx>
        <c:axId val="124035456"/>
        <c:scaling>
          <c:orientation val="minMax"/>
        </c:scaling>
        <c:delete val="1"/>
        <c:axPos val="b"/>
        <c:numFmt formatCode="ge" sourceLinked="1"/>
        <c:majorTickMark val="none"/>
        <c:minorTickMark val="none"/>
        <c:tickLblPos val="none"/>
        <c:crossAx val="124037376"/>
        <c:crosses val="autoZero"/>
        <c:auto val="1"/>
        <c:lblOffset val="100"/>
        <c:baseTimeUnit val="years"/>
      </c:dateAx>
      <c:valAx>
        <c:axId val="12403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03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2EE-4F44-BC7C-F789674E2E76}"/>
            </c:ext>
          </c:extLst>
        </c:ser>
        <c:dLbls>
          <c:showLegendKey val="0"/>
          <c:showVal val="0"/>
          <c:showCatName val="0"/>
          <c:showSerName val="0"/>
          <c:showPercent val="0"/>
          <c:showBubbleSize val="0"/>
        </c:dLbls>
        <c:gapWidth val="150"/>
        <c:axId val="124854656"/>
        <c:axId val="12485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extLst xmlns:c16r2="http://schemas.microsoft.com/office/drawing/2015/06/chart">
            <c:ext xmlns:c16="http://schemas.microsoft.com/office/drawing/2014/chart" uri="{C3380CC4-5D6E-409C-BE32-E72D297353CC}">
              <c16:uniqueId val="{00000001-42EE-4F44-BC7C-F789674E2E76}"/>
            </c:ext>
          </c:extLst>
        </c:ser>
        <c:dLbls>
          <c:showLegendKey val="0"/>
          <c:showVal val="0"/>
          <c:showCatName val="0"/>
          <c:showSerName val="0"/>
          <c:showPercent val="0"/>
          <c:showBubbleSize val="0"/>
        </c:dLbls>
        <c:marker val="1"/>
        <c:smooth val="0"/>
        <c:axId val="124854656"/>
        <c:axId val="124856576"/>
      </c:lineChart>
      <c:dateAx>
        <c:axId val="124854656"/>
        <c:scaling>
          <c:orientation val="minMax"/>
        </c:scaling>
        <c:delete val="1"/>
        <c:axPos val="b"/>
        <c:numFmt formatCode="ge" sourceLinked="1"/>
        <c:majorTickMark val="none"/>
        <c:minorTickMark val="none"/>
        <c:tickLblPos val="none"/>
        <c:crossAx val="124856576"/>
        <c:crosses val="autoZero"/>
        <c:auto val="1"/>
        <c:lblOffset val="100"/>
        <c:baseTimeUnit val="years"/>
      </c:dateAx>
      <c:valAx>
        <c:axId val="12485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85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49.89</c:v>
                </c:pt>
                <c:pt idx="1">
                  <c:v>50.9</c:v>
                </c:pt>
                <c:pt idx="2">
                  <c:v>51.41</c:v>
                </c:pt>
                <c:pt idx="3">
                  <c:v>50.39</c:v>
                </c:pt>
                <c:pt idx="4">
                  <c:v>49.77</c:v>
                </c:pt>
              </c:numCache>
            </c:numRef>
          </c:val>
          <c:extLst xmlns:c16r2="http://schemas.microsoft.com/office/drawing/2015/06/chart">
            <c:ext xmlns:c16="http://schemas.microsoft.com/office/drawing/2014/chart" uri="{C3380CC4-5D6E-409C-BE32-E72D297353CC}">
              <c16:uniqueId val="{00000000-5B35-48C9-B674-62725EA21ADF}"/>
            </c:ext>
          </c:extLst>
        </c:ser>
        <c:dLbls>
          <c:showLegendKey val="0"/>
          <c:showVal val="0"/>
          <c:showCatName val="0"/>
          <c:showSerName val="0"/>
          <c:showPercent val="0"/>
          <c:showBubbleSize val="0"/>
        </c:dLbls>
        <c:gapWidth val="150"/>
        <c:axId val="124900096"/>
        <c:axId val="12490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extLst xmlns:c16r2="http://schemas.microsoft.com/office/drawing/2015/06/chart">
            <c:ext xmlns:c16="http://schemas.microsoft.com/office/drawing/2014/chart" uri="{C3380CC4-5D6E-409C-BE32-E72D297353CC}">
              <c16:uniqueId val="{00000001-5B35-48C9-B674-62725EA21ADF}"/>
            </c:ext>
          </c:extLst>
        </c:ser>
        <c:dLbls>
          <c:showLegendKey val="0"/>
          <c:showVal val="0"/>
          <c:showCatName val="0"/>
          <c:showSerName val="0"/>
          <c:showPercent val="0"/>
          <c:showBubbleSize val="0"/>
        </c:dLbls>
        <c:marker val="1"/>
        <c:smooth val="0"/>
        <c:axId val="124900096"/>
        <c:axId val="124902016"/>
      </c:lineChart>
      <c:dateAx>
        <c:axId val="124900096"/>
        <c:scaling>
          <c:orientation val="minMax"/>
        </c:scaling>
        <c:delete val="1"/>
        <c:axPos val="b"/>
        <c:numFmt formatCode="ge" sourceLinked="1"/>
        <c:majorTickMark val="none"/>
        <c:minorTickMark val="none"/>
        <c:tickLblPos val="none"/>
        <c:crossAx val="124902016"/>
        <c:crosses val="autoZero"/>
        <c:auto val="1"/>
        <c:lblOffset val="100"/>
        <c:baseTimeUnit val="years"/>
      </c:dateAx>
      <c:valAx>
        <c:axId val="12490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90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348.21</c:v>
                </c:pt>
                <c:pt idx="1">
                  <c:v>340.39</c:v>
                </c:pt>
                <c:pt idx="2">
                  <c:v>339.18</c:v>
                </c:pt>
                <c:pt idx="3">
                  <c:v>351.75</c:v>
                </c:pt>
                <c:pt idx="4">
                  <c:v>357.35</c:v>
                </c:pt>
              </c:numCache>
            </c:numRef>
          </c:val>
          <c:extLst xmlns:c16r2="http://schemas.microsoft.com/office/drawing/2015/06/chart">
            <c:ext xmlns:c16="http://schemas.microsoft.com/office/drawing/2014/chart" uri="{C3380CC4-5D6E-409C-BE32-E72D297353CC}">
              <c16:uniqueId val="{00000000-4C1E-411C-9213-2891FD19EAFD}"/>
            </c:ext>
          </c:extLst>
        </c:ser>
        <c:dLbls>
          <c:showLegendKey val="0"/>
          <c:showVal val="0"/>
          <c:showCatName val="0"/>
          <c:showSerName val="0"/>
          <c:showPercent val="0"/>
          <c:showBubbleSize val="0"/>
        </c:dLbls>
        <c:gapWidth val="150"/>
        <c:axId val="126360960"/>
        <c:axId val="12638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extLst xmlns:c16r2="http://schemas.microsoft.com/office/drawing/2015/06/chart">
            <c:ext xmlns:c16="http://schemas.microsoft.com/office/drawing/2014/chart" uri="{C3380CC4-5D6E-409C-BE32-E72D297353CC}">
              <c16:uniqueId val="{00000001-4C1E-411C-9213-2891FD19EAFD}"/>
            </c:ext>
          </c:extLst>
        </c:ser>
        <c:dLbls>
          <c:showLegendKey val="0"/>
          <c:showVal val="0"/>
          <c:showCatName val="0"/>
          <c:showSerName val="0"/>
          <c:showPercent val="0"/>
          <c:showBubbleSize val="0"/>
        </c:dLbls>
        <c:marker val="1"/>
        <c:smooth val="0"/>
        <c:axId val="126360960"/>
        <c:axId val="126387712"/>
      </c:lineChart>
      <c:dateAx>
        <c:axId val="126360960"/>
        <c:scaling>
          <c:orientation val="minMax"/>
        </c:scaling>
        <c:delete val="1"/>
        <c:axPos val="b"/>
        <c:numFmt formatCode="ge" sourceLinked="1"/>
        <c:majorTickMark val="none"/>
        <c:minorTickMark val="none"/>
        <c:tickLblPos val="none"/>
        <c:crossAx val="126387712"/>
        <c:crosses val="autoZero"/>
        <c:auto val="1"/>
        <c:lblOffset val="100"/>
        <c:baseTimeUnit val="years"/>
      </c:dateAx>
      <c:valAx>
        <c:axId val="12638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36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宮城県　大郷町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K3</v>
      </c>
      <c r="X8" s="48"/>
      <c r="Y8" s="48"/>
      <c r="Z8" s="48"/>
      <c r="AA8" s="48"/>
      <c r="AB8" s="48"/>
      <c r="AC8" s="48"/>
      <c r="AD8" s="49" t="s">
        <v>123</v>
      </c>
      <c r="AE8" s="49"/>
      <c r="AF8" s="49"/>
      <c r="AG8" s="49"/>
      <c r="AH8" s="49"/>
      <c r="AI8" s="49"/>
      <c r="AJ8" s="49"/>
      <c r="AK8" s="4"/>
      <c r="AL8" s="50">
        <f>データ!S6</f>
        <v>8380</v>
      </c>
      <c r="AM8" s="50"/>
      <c r="AN8" s="50"/>
      <c r="AO8" s="50"/>
      <c r="AP8" s="50"/>
      <c r="AQ8" s="50"/>
      <c r="AR8" s="50"/>
      <c r="AS8" s="50"/>
      <c r="AT8" s="45">
        <f>データ!T6</f>
        <v>82.01</v>
      </c>
      <c r="AU8" s="45"/>
      <c r="AV8" s="45"/>
      <c r="AW8" s="45"/>
      <c r="AX8" s="45"/>
      <c r="AY8" s="45"/>
      <c r="AZ8" s="45"/>
      <c r="BA8" s="45"/>
      <c r="BB8" s="45">
        <f>データ!U6</f>
        <v>102.18</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9.65</v>
      </c>
      <c r="Q10" s="45"/>
      <c r="R10" s="45"/>
      <c r="S10" s="45"/>
      <c r="T10" s="45"/>
      <c r="U10" s="45"/>
      <c r="V10" s="45"/>
      <c r="W10" s="45">
        <f>データ!Q6</f>
        <v>100</v>
      </c>
      <c r="X10" s="45"/>
      <c r="Y10" s="45"/>
      <c r="Z10" s="45"/>
      <c r="AA10" s="45"/>
      <c r="AB10" s="45"/>
      <c r="AC10" s="45"/>
      <c r="AD10" s="50">
        <f>データ!R6</f>
        <v>3100</v>
      </c>
      <c r="AE10" s="50"/>
      <c r="AF10" s="50"/>
      <c r="AG10" s="50"/>
      <c r="AH10" s="50"/>
      <c r="AI10" s="50"/>
      <c r="AJ10" s="50"/>
      <c r="AK10" s="2"/>
      <c r="AL10" s="50">
        <f>データ!V6</f>
        <v>803</v>
      </c>
      <c r="AM10" s="50"/>
      <c r="AN10" s="50"/>
      <c r="AO10" s="50"/>
      <c r="AP10" s="50"/>
      <c r="AQ10" s="50"/>
      <c r="AR10" s="50"/>
      <c r="AS10" s="50"/>
      <c r="AT10" s="45">
        <f>データ!W6</f>
        <v>0.88</v>
      </c>
      <c r="AU10" s="45"/>
      <c r="AV10" s="45"/>
      <c r="AW10" s="45"/>
      <c r="AX10" s="45"/>
      <c r="AY10" s="45"/>
      <c r="AZ10" s="45"/>
      <c r="BA10" s="45"/>
      <c r="BB10" s="45">
        <f>データ!X6</f>
        <v>912.5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121</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55</v>
      </c>
      <c r="N86" s="26" t="s">
        <v>55</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44229</v>
      </c>
      <c r="D6" s="33">
        <f t="shared" si="3"/>
        <v>47</v>
      </c>
      <c r="E6" s="33">
        <f t="shared" si="3"/>
        <v>18</v>
      </c>
      <c r="F6" s="33">
        <f t="shared" si="3"/>
        <v>0</v>
      </c>
      <c r="G6" s="33">
        <f t="shared" si="3"/>
        <v>0</v>
      </c>
      <c r="H6" s="33" t="str">
        <f t="shared" si="3"/>
        <v>宮城県　大郷町</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9.65</v>
      </c>
      <c r="Q6" s="34">
        <f t="shared" si="3"/>
        <v>100</v>
      </c>
      <c r="R6" s="34">
        <f t="shared" si="3"/>
        <v>3100</v>
      </c>
      <c r="S6" s="34">
        <f t="shared" si="3"/>
        <v>8380</v>
      </c>
      <c r="T6" s="34">
        <f t="shared" si="3"/>
        <v>82.01</v>
      </c>
      <c r="U6" s="34">
        <f t="shared" si="3"/>
        <v>102.18</v>
      </c>
      <c r="V6" s="34">
        <f t="shared" si="3"/>
        <v>803</v>
      </c>
      <c r="W6" s="34">
        <f t="shared" si="3"/>
        <v>0.88</v>
      </c>
      <c r="X6" s="34">
        <f t="shared" si="3"/>
        <v>912.5</v>
      </c>
      <c r="Y6" s="35">
        <f>IF(Y7="",NA(),Y7)</f>
        <v>93.05</v>
      </c>
      <c r="Z6" s="35">
        <f t="shared" ref="Z6:AH6" si="4">IF(Z7="",NA(),Z7)</f>
        <v>90.1</v>
      </c>
      <c r="AA6" s="35">
        <f t="shared" si="4"/>
        <v>97.93</v>
      </c>
      <c r="AB6" s="35">
        <f t="shared" si="4"/>
        <v>101.67</v>
      </c>
      <c r="AC6" s="35">
        <f t="shared" si="4"/>
        <v>105.43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430.64</v>
      </c>
      <c r="BL6" s="35">
        <f t="shared" si="7"/>
        <v>446.63</v>
      </c>
      <c r="BM6" s="35">
        <f t="shared" si="7"/>
        <v>416.91</v>
      </c>
      <c r="BN6" s="35">
        <f t="shared" si="7"/>
        <v>392.19</v>
      </c>
      <c r="BO6" s="35">
        <f t="shared" si="7"/>
        <v>413.5</v>
      </c>
      <c r="BP6" s="34" t="str">
        <f>IF(BP7="","",IF(BP7="-","【-】","【"&amp;SUBSTITUTE(TEXT(BP7,"#,##0.00"),"-","△")&amp;"】"))</f>
        <v>【346.13】</v>
      </c>
      <c r="BQ6" s="35">
        <f>IF(BQ7="",NA(),BQ7)</f>
        <v>49.89</v>
      </c>
      <c r="BR6" s="35">
        <f t="shared" ref="BR6:BZ6" si="8">IF(BR7="",NA(),BR7)</f>
        <v>50.9</v>
      </c>
      <c r="BS6" s="35">
        <f t="shared" si="8"/>
        <v>51.41</v>
      </c>
      <c r="BT6" s="35">
        <f t="shared" si="8"/>
        <v>50.39</v>
      </c>
      <c r="BU6" s="35">
        <f t="shared" si="8"/>
        <v>49.77</v>
      </c>
      <c r="BV6" s="35">
        <f t="shared" si="8"/>
        <v>58.78</v>
      </c>
      <c r="BW6" s="35">
        <f t="shared" si="8"/>
        <v>58.53</v>
      </c>
      <c r="BX6" s="35">
        <f t="shared" si="8"/>
        <v>57.93</v>
      </c>
      <c r="BY6" s="35">
        <f t="shared" si="8"/>
        <v>57.03</v>
      </c>
      <c r="BZ6" s="35">
        <f t="shared" si="8"/>
        <v>55.84</v>
      </c>
      <c r="CA6" s="34" t="str">
        <f>IF(CA7="","",IF(CA7="-","【-】","【"&amp;SUBSTITUTE(TEXT(CA7,"#,##0.00"),"-","△")&amp;"】"))</f>
        <v>【59.83】</v>
      </c>
      <c r="CB6" s="35">
        <f>IF(CB7="",NA(),CB7)</f>
        <v>348.21</v>
      </c>
      <c r="CC6" s="35">
        <f t="shared" ref="CC6:CK6" si="9">IF(CC7="",NA(),CC7)</f>
        <v>340.39</v>
      </c>
      <c r="CD6" s="35">
        <f t="shared" si="9"/>
        <v>339.18</v>
      </c>
      <c r="CE6" s="35">
        <f t="shared" si="9"/>
        <v>351.75</v>
      </c>
      <c r="CF6" s="35">
        <f t="shared" si="9"/>
        <v>357.35</v>
      </c>
      <c r="CG6" s="35">
        <f t="shared" si="9"/>
        <v>257.02999999999997</v>
      </c>
      <c r="CH6" s="35">
        <f t="shared" si="9"/>
        <v>266.57</v>
      </c>
      <c r="CI6" s="35">
        <f t="shared" si="9"/>
        <v>276.93</v>
      </c>
      <c r="CJ6" s="35">
        <f t="shared" si="9"/>
        <v>283.73</v>
      </c>
      <c r="CK6" s="35">
        <f t="shared" si="9"/>
        <v>287.57</v>
      </c>
      <c r="CL6" s="34" t="str">
        <f>IF(CL7="","",IF(CL7="-","【-】","【"&amp;SUBSTITUTE(TEXT(CL7,"#,##0.00"),"-","△")&amp;"】"))</f>
        <v>【268.69】</v>
      </c>
      <c r="CM6" s="35">
        <f>IF(CM7="",NA(),CM7)</f>
        <v>100</v>
      </c>
      <c r="CN6" s="35">
        <f t="shared" ref="CN6:CV6" si="10">IF(CN7="",NA(),CN7)</f>
        <v>100</v>
      </c>
      <c r="CO6" s="35">
        <f t="shared" si="10"/>
        <v>100</v>
      </c>
      <c r="CP6" s="35">
        <f t="shared" si="10"/>
        <v>100</v>
      </c>
      <c r="CQ6" s="35">
        <f t="shared" si="10"/>
        <v>100</v>
      </c>
      <c r="CR6" s="35">
        <f t="shared" si="10"/>
        <v>61.93</v>
      </c>
      <c r="CS6" s="35">
        <f t="shared" si="10"/>
        <v>58.06</v>
      </c>
      <c r="CT6" s="35">
        <f t="shared" si="10"/>
        <v>59.08</v>
      </c>
      <c r="CU6" s="35">
        <f t="shared" si="10"/>
        <v>58.25</v>
      </c>
      <c r="CV6" s="35">
        <f t="shared" si="10"/>
        <v>61.55</v>
      </c>
      <c r="CW6" s="34" t="str">
        <f>IF(CW7="","",IF(CW7="-","【-】","【"&amp;SUBSTITUTE(TEXT(CW7,"#,##0.00"),"-","△")&amp;"】"))</f>
        <v>【61.71】</v>
      </c>
      <c r="CX6" s="35">
        <f>IF(CX7="",NA(),CX7)</f>
        <v>92.11</v>
      </c>
      <c r="CY6" s="35">
        <f t="shared" ref="CY6:DG6" si="11">IF(CY7="",NA(),CY7)</f>
        <v>98.88</v>
      </c>
      <c r="CZ6" s="35">
        <f t="shared" si="11"/>
        <v>99.87</v>
      </c>
      <c r="DA6" s="35">
        <f t="shared" si="11"/>
        <v>99.87</v>
      </c>
      <c r="DB6" s="35">
        <f t="shared" si="11"/>
        <v>99.88</v>
      </c>
      <c r="DC6" s="35">
        <f t="shared" si="11"/>
        <v>77.25</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44229</v>
      </c>
      <c r="D7" s="37">
        <v>47</v>
      </c>
      <c r="E7" s="37">
        <v>18</v>
      </c>
      <c r="F7" s="37">
        <v>0</v>
      </c>
      <c r="G7" s="37">
        <v>0</v>
      </c>
      <c r="H7" s="37" t="s">
        <v>109</v>
      </c>
      <c r="I7" s="37" t="s">
        <v>110</v>
      </c>
      <c r="J7" s="37" t="s">
        <v>111</v>
      </c>
      <c r="K7" s="37" t="s">
        <v>112</v>
      </c>
      <c r="L7" s="37" t="s">
        <v>113</v>
      </c>
      <c r="M7" s="37"/>
      <c r="N7" s="38" t="s">
        <v>114</v>
      </c>
      <c r="O7" s="38" t="s">
        <v>115</v>
      </c>
      <c r="P7" s="38">
        <v>9.65</v>
      </c>
      <c r="Q7" s="38">
        <v>100</v>
      </c>
      <c r="R7" s="38">
        <v>3100</v>
      </c>
      <c r="S7" s="38">
        <v>8380</v>
      </c>
      <c r="T7" s="38">
        <v>82.01</v>
      </c>
      <c r="U7" s="38">
        <v>102.18</v>
      </c>
      <c r="V7" s="38">
        <v>803</v>
      </c>
      <c r="W7" s="38">
        <v>0.88</v>
      </c>
      <c r="X7" s="38">
        <v>912.5</v>
      </c>
      <c r="Y7" s="38">
        <v>93.05</v>
      </c>
      <c r="Z7" s="38">
        <v>90.1</v>
      </c>
      <c r="AA7" s="38">
        <v>97.93</v>
      </c>
      <c r="AB7" s="38">
        <v>101.67</v>
      </c>
      <c r="AC7" s="38">
        <v>105.43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430.64</v>
      </c>
      <c r="BL7" s="38">
        <v>446.63</v>
      </c>
      <c r="BM7" s="38">
        <v>416.91</v>
      </c>
      <c r="BN7" s="38">
        <v>392.19</v>
      </c>
      <c r="BO7" s="38">
        <v>413.5</v>
      </c>
      <c r="BP7" s="38">
        <v>346.13</v>
      </c>
      <c r="BQ7" s="38">
        <v>49.89</v>
      </c>
      <c r="BR7" s="38">
        <v>50.9</v>
      </c>
      <c r="BS7" s="38">
        <v>51.41</v>
      </c>
      <c r="BT7" s="38">
        <v>50.39</v>
      </c>
      <c r="BU7" s="38">
        <v>49.77</v>
      </c>
      <c r="BV7" s="38">
        <v>58.78</v>
      </c>
      <c r="BW7" s="38">
        <v>58.53</v>
      </c>
      <c r="BX7" s="38">
        <v>57.93</v>
      </c>
      <c r="BY7" s="38">
        <v>57.03</v>
      </c>
      <c r="BZ7" s="38">
        <v>55.84</v>
      </c>
      <c r="CA7" s="38">
        <v>59.83</v>
      </c>
      <c r="CB7" s="38">
        <v>348.21</v>
      </c>
      <c r="CC7" s="38">
        <v>340.39</v>
      </c>
      <c r="CD7" s="38">
        <v>339.18</v>
      </c>
      <c r="CE7" s="38">
        <v>351.75</v>
      </c>
      <c r="CF7" s="38">
        <v>357.35</v>
      </c>
      <c r="CG7" s="38">
        <v>257.02999999999997</v>
      </c>
      <c r="CH7" s="38">
        <v>266.57</v>
      </c>
      <c r="CI7" s="38">
        <v>276.93</v>
      </c>
      <c r="CJ7" s="38">
        <v>283.73</v>
      </c>
      <c r="CK7" s="38">
        <v>287.57</v>
      </c>
      <c r="CL7" s="38">
        <v>268.69</v>
      </c>
      <c r="CM7" s="38">
        <v>100</v>
      </c>
      <c r="CN7" s="38">
        <v>100</v>
      </c>
      <c r="CO7" s="38">
        <v>100</v>
      </c>
      <c r="CP7" s="38">
        <v>100</v>
      </c>
      <c r="CQ7" s="38">
        <v>100</v>
      </c>
      <c r="CR7" s="38">
        <v>61.93</v>
      </c>
      <c r="CS7" s="38">
        <v>58.06</v>
      </c>
      <c r="CT7" s="38">
        <v>59.08</v>
      </c>
      <c r="CU7" s="38">
        <v>58.25</v>
      </c>
      <c r="CV7" s="38">
        <v>61.55</v>
      </c>
      <c r="CW7" s="38">
        <v>61.71</v>
      </c>
      <c r="CX7" s="38">
        <v>92.11</v>
      </c>
      <c r="CY7" s="38">
        <v>98.88</v>
      </c>
      <c r="CZ7" s="38">
        <v>99.87</v>
      </c>
      <c r="DA7" s="38">
        <v>99.87</v>
      </c>
      <c r="DB7" s="38">
        <v>99.88</v>
      </c>
      <c r="DC7" s="38">
        <v>77.25</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114</v>
      </c>
      <c r="EF7" s="38" t="s">
        <v>114</v>
      </c>
      <c r="EG7" s="38" t="s">
        <v>114</v>
      </c>
      <c r="EH7" s="38" t="s">
        <v>114</v>
      </c>
      <c r="EI7" s="38" t="s">
        <v>114</v>
      </c>
      <c r="EJ7" s="38" t="s">
        <v>114</v>
      </c>
      <c r="EK7" s="38" t="s">
        <v>114</v>
      </c>
      <c r="EL7" s="38" t="s">
        <v>114</v>
      </c>
      <c r="EM7" s="38" t="s">
        <v>114</v>
      </c>
      <c r="EN7" s="38" t="s">
        <v>114</v>
      </c>
      <c r="EO7" s="38" t="s">
        <v>114</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miyagi</cp:lastModifiedBy>
  <cp:lastPrinted>2018-02-19T00:57:53Z</cp:lastPrinted>
  <dcterms:created xsi:type="dcterms:W3CDTF">2017-12-25T02:39:13Z</dcterms:created>
  <dcterms:modified xsi:type="dcterms:W3CDTF">2018-02-19T00:57:57Z</dcterms:modified>
  <cp:category/>
</cp:coreProperties>
</file>