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6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<sst xmlns="http://schemas.openxmlformats.org/spreadsheetml/2006/main" count="240" uniqueCount="126">
  <si>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</si>
  <si>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</si>
  <si>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</si>
  <si>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</si>
  <si>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</si>
  <si>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</si>
  <si>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</si>
  <si>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</si>
  <si>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</si>
  <si>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</si>
  <si>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</si>
  <si>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</si>
  <si>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</si>
  <si>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</si>
  <si>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</si>
  <si>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</si>
  <si>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</si>
  <si>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</si>
  <si>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</si>
  <si>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</si>
  <si>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</si>
  <si>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</si>
  <si>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</si>
  <si>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</si>
  <si>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</si>
  <si>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</si>
  <si>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</si>
  <si>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</si>
  <si>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</si>
  <si>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</si>
  <si>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</si>
  <si>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</si>
  <si>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</si>
  <si>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</si>
  <si>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</si>
  <si>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</si>
  <si>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</si>
  <si>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</si>
  <si>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</si>
  <si>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</si>
  <si>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</si>
  <si>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</si>
  <si>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</si>
  <si>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</si>
  <si>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</si>
  <si>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</si>
  <si>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</si>
  <si>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</si>
  <si>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</si>
  <si>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</si>
  <si>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</si>
  <si>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</si>
  <si>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</si>
  <si>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</si>
  <si>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</si>
  <si>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</si>
  <si>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</si>
  <si>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</si>
  <si>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</si>
  <si>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</si>
  <si>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</si>
  <si>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</si>
  <si>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</si>
  <si>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</si>
  <si>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</si>
  <si>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</si>
  <si>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</si>
  <si>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</si>
  <si>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</si>
  <si>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</si>
  <si>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</si>
  <si>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</si>
  <si>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</si>
  <si>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</si>
  <si>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</si>
  <si>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</si>
  <si>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</si>
  <si>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</si>
  <si>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</si>
  <si>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</si>
  <si>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</si>
  <si>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</si>
  <si>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</si>
  <si>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</si>
  <si>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</si>
  <si>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</si>
  <si>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</si>
  <si>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</si>
  <si>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</si>
  <si>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</si>
  <si>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</si>
  <si>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</si>
  <si>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</si>
  <si>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</si>
  <si>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</si>
  <si>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</si>
  <si>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</si>
  <si>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</si>
  <si>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</si>
  <si>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</si>
  <si>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</si>
  <si>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</si>
  <si>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</si>
  <si>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</si>
  <si>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</si>
  <si>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</si>
  <si>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</si>
  <si>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</si>
  <si>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</si>
  <si>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</si>
  <si>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大郷町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</si>
  <si>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</si>
  <si>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</si>
  <si>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</si>
  <si>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</si>
  <si>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</si>
  <si>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</si>
  <si>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</si>
  <si>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</si>
  <si>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</si>
  <si>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</si>
  <si>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</si>
  <si>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汚水処理施設の機械設備やマンホールポンプ等の修繕費が増加傾向にある。
　平成12年に供用を開始し18年経過、管渠の耐用年数は40年。施設設備の更新時期ではないものの施設の計画的更新を図っていく。</t>
    <rPh sb="2" eb="4">
      <t>オスイ</t>
    </rPh>
    <rPh sb="4" eb="6">
      <t>ショリ</t>
    </rPh>
    <rPh sb="6" eb="8">
      <t>シセツ</t>
    </rPh>
    <rPh sb="9" eb="11">
      <t>キカイ</t>
    </rPh>
    <rPh sb="11" eb="13">
      <t>セツビ</t>
    </rPh>
    <rPh sb="22" eb="23">
      <t>トウ</t>
    </rPh>
    <rPh sb="24" eb="27">
      <t>シュウゼンヒ</t>
    </rPh>
    <rPh sb="28" eb="30">
      <t>ゾウカ</t>
    </rPh>
    <rPh sb="30" eb="32">
      <t>ケイコウ</t>
    </rPh>
    <rPh sb="39" eb="41">
      <t>ヘイセイ</t>
    </rPh>
    <rPh sb="43" eb="44">
      <t>ネン</t>
    </rPh>
    <rPh sb="45" eb="47">
      <t>キョウヨウ</t>
    </rPh>
    <rPh sb="48" eb="50">
      <t>カイシ</t>
    </rPh>
    <rPh sb="53" eb="54">
      <t>ネン</t>
    </rPh>
    <rPh sb="54" eb="56">
      <t>ケイカ</t>
    </rPh>
    <rPh sb="57" eb="58">
      <t>カン</t>
    </rPh>
    <rPh sb="58" eb="59">
      <t>キョ</t>
    </rPh>
    <rPh sb="60" eb="62">
      <t>タイヨウ</t>
    </rPh>
    <rPh sb="62" eb="64">
      <t>ネンスウ</t>
    </rPh>
    <rPh sb="67" eb="68">
      <t>ネン</t>
    </rPh>
    <rPh sb="69" eb="71">
      <t>シセツ</t>
    </rPh>
    <rPh sb="71" eb="73">
      <t>セツビ</t>
    </rPh>
    <rPh sb="74" eb="76">
      <t>コウシン</t>
    </rPh>
    <rPh sb="76" eb="78">
      <t>ジキ</t>
    </rPh>
    <rPh sb="85" eb="87">
      <t>シセツ</t>
    </rPh>
    <rPh sb="88" eb="90">
      <t>ケイカク</t>
    </rPh>
    <rPh sb="90" eb="91">
      <t>テキ</t>
    </rPh>
    <rPh sb="91" eb="93">
      <t>コウシン</t>
    </rPh>
    <rPh sb="94" eb="95">
      <t>ハカ</t>
    </rPh>
    <phoneticPr fontId="4"/>
  </si>
  <si>
    <t xml:space="preserve">
　水洗化促進の取り組みを強化し、水洗化率の向上に努める。
　施設の計画的更新・修繕を行い維持管理費の削減を図る。
　広域的視点に立ち、より効率の良い経営手法を検討する。</t>
    <rPh sb="2" eb="5">
      <t>スイセンカ</t>
    </rPh>
    <rPh sb="5" eb="7">
      <t>ソクシン</t>
    </rPh>
    <rPh sb="8" eb="9">
      <t>ト</t>
    </rPh>
    <rPh sb="10" eb="11">
      <t>ク</t>
    </rPh>
    <rPh sb="13" eb="15">
      <t>キョウカ</t>
    </rPh>
    <rPh sb="17" eb="20">
      <t>スイセンカ</t>
    </rPh>
    <rPh sb="20" eb="21">
      <t>リツ</t>
    </rPh>
    <rPh sb="22" eb="24">
      <t>コウジョウ</t>
    </rPh>
    <rPh sb="25" eb="26">
      <t>ツト</t>
    </rPh>
    <rPh sb="31" eb="33">
      <t>シセツ</t>
    </rPh>
    <rPh sb="34" eb="36">
      <t>ケイカク</t>
    </rPh>
    <rPh sb="36" eb="37">
      <t>テキ</t>
    </rPh>
    <rPh sb="37" eb="39">
      <t>コウシン</t>
    </rPh>
    <rPh sb="40" eb="42">
      <t>シュウゼン</t>
    </rPh>
    <rPh sb="43" eb="44">
      <t>オコナ</t>
    </rPh>
    <rPh sb="45" eb="47">
      <t>イジ</t>
    </rPh>
    <rPh sb="47" eb="49">
      <t>カンリ</t>
    </rPh>
    <rPh sb="49" eb="50">
      <t>ヒ</t>
    </rPh>
    <rPh sb="51" eb="53">
      <t>サクゲン</t>
    </rPh>
    <rPh sb="54" eb="55">
      <t>ハカ</t>
    </rPh>
    <rPh sb="59" eb="61">
      <t>コウイキ</t>
    </rPh>
    <rPh sb="61" eb="62">
      <t>テキ</t>
    </rPh>
    <rPh sb="62" eb="64">
      <t>シテン</t>
    </rPh>
    <rPh sb="65" eb="66">
      <t>タ</t>
    </rPh>
    <rPh sb="70" eb="72">
      <t>コウリツ</t>
    </rPh>
    <rPh sb="73" eb="74">
      <t>ヨ</t>
    </rPh>
    <rPh sb="75" eb="77">
      <t>ケイエイ</t>
    </rPh>
    <rPh sb="77" eb="79">
      <t>シュホウ</t>
    </rPh>
    <rPh sb="80" eb="82">
      <t>ケントウ</t>
    </rPh>
    <phoneticPr fontId="4"/>
  </si>
  <si>
    <t xml:space="preserve">
　収益的収支比率は、104.47％であるが経費回収率は34.63％と低く、使用料以外の経費に依存したものとなっている。
　企業債残高対事業規模比率は、新規起債借り入れをしていないこと元利償還金全額を一般会計が負担するとしているため低水準となっている。
　経費回収率は、類似団体平均を大きく下回り減となった。今後、施設の計画的更新・修繕を行い維持管理費の削減を図っていく。
　水洗化率は、78.49％と前年微増であるが類似団体と比べ低いため水洗化率の向上による収益性の向上を目指す。</t>
    <rPh sb="2" eb="5">
      <t>シュウエキテキ</t>
    </rPh>
    <rPh sb="5" eb="7">
      <t>シュウシ</t>
    </rPh>
    <rPh sb="7" eb="9">
      <t>ヒリツ</t>
    </rPh>
    <rPh sb="22" eb="24">
      <t>ケイヒ</t>
    </rPh>
    <rPh sb="24" eb="26">
      <t>カイシュウ</t>
    </rPh>
    <rPh sb="26" eb="27">
      <t>リツ</t>
    </rPh>
    <rPh sb="35" eb="36">
      <t>ヒク</t>
    </rPh>
    <rPh sb="38" eb="40">
      <t>シヨウ</t>
    </rPh>
    <rPh sb="40" eb="41">
      <t>リョウ</t>
    </rPh>
    <rPh sb="41" eb="43">
      <t>イガイ</t>
    </rPh>
    <rPh sb="44" eb="46">
      <t>ケイヒ</t>
    </rPh>
    <rPh sb="47" eb="49">
      <t>イゾン</t>
    </rPh>
    <rPh sb="63" eb="65">
      <t>キギョウ</t>
    </rPh>
    <rPh sb="65" eb="66">
      <t>サイ</t>
    </rPh>
    <rPh sb="66" eb="68">
      <t>ザンダカ</t>
    </rPh>
    <rPh sb="68" eb="69">
      <t>タイ</t>
    </rPh>
    <rPh sb="69" eb="71">
      <t>ジギョウ</t>
    </rPh>
    <rPh sb="71" eb="73">
      <t>キボ</t>
    </rPh>
    <rPh sb="73" eb="75">
      <t>ヒリツ</t>
    </rPh>
    <rPh sb="77" eb="79">
      <t>シンキ</t>
    </rPh>
    <rPh sb="79" eb="81">
      <t>キサイ</t>
    </rPh>
    <rPh sb="81" eb="82">
      <t>カ</t>
    </rPh>
    <rPh sb="83" eb="84">
      <t>イ</t>
    </rPh>
    <rPh sb="93" eb="95">
      <t>ガンリ</t>
    </rPh>
    <rPh sb="95" eb="98">
      <t>ショウカンキン</t>
    </rPh>
    <rPh sb="98" eb="100">
      <t>ゼンガク</t>
    </rPh>
    <rPh sb="101" eb="103">
      <t>イッパン</t>
    </rPh>
    <rPh sb="103" eb="105">
      <t>カイケイ</t>
    </rPh>
    <rPh sb="106" eb="108">
      <t>フタン</t>
    </rPh>
    <rPh sb="117" eb="118">
      <t>テイ</t>
    </rPh>
    <rPh sb="118" eb="120">
      <t>スイジュン</t>
    </rPh>
    <rPh sb="130" eb="132">
      <t>ケイヒ</t>
    </rPh>
    <rPh sb="132" eb="134">
      <t>カイシュウ</t>
    </rPh>
    <rPh sb="134" eb="135">
      <t>リツ</t>
    </rPh>
    <rPh sb="137" eb="139">
      <t>ルイジ</t>
    </rPh>
    <rPh sb="139" eb="141">
      <t>ダンタイ</t>
    </rPh>
    <rPh sb="141" eb="143">
      <t>ヘイキン</t>
    </rPh>
    <rPh sb="144" eb="145">
      <t>オオ</t>
    </rPh>
    <rPh sb="147" eb="149">
      <t>シタマワ</t>
    </rPh>
    <rPh sb="150" eb="151">
      <t>ゲン</t>
    </rPh>
    <rPh sb="156" eb="158">
      <t>コンゴ</t>
    </rPh>
    <rPh sb="159" eb="161">
      <t>シセツ</t>
    </rPh>
    <rPh sb="162" eb="165">
      <t>ケイカクテキ</t>
    </rPh>
    <rPh sb="165" eb="167">
      <t>コウシン</t>
    </rPh>
    <rPh sb="168" eb="170">
      <t>シュウゼン</t>
    </rPh>
    <rPh sb="171" eb="172">
      <t>オコナ</t>
    </rPh>
    <rPh sb="173" eb="175">
      <t>イジ</t>
    </rPh>
    <rPh sb="175" eb="177">
      <t>カンリ</t>
    </rPh>
    <rPh sb="177" eb="178">
      <t>ヒ</t>
    </rPh>
    <rPh sb="179" eb="181">
      <t>サクゲン</t>
    </rPh>
    <rPh sb="182" eb="183">
      <t>ハカ</t>
    </rPh>
    <rPh sb="191" eb="194">
      <t>スイセンカ</t>
    </rPh>
    <rPh sb="194" eb="195">
      <t>リツ</t>
    </rPh>
    <rPh sb="204" eb="206">
      <t>ゼンネン</t>
    </rPh>
    <rPh sb="206" eb="208">
      <t>ビゾウ</t>
    </rPh>
    <rPh sb="212" eb="214">
      <t>ルイジ</t>
    </rPh>
    <rPh sb="214" eb="216">
      <t>ダンタイ</t>
    </rPh>
    <rPh sb="217" eb="218">
      <t>クラ</t>
    </rPh>
    <rPh sb="219" eb="220">
      <t>ヒク</t>
    </rPh>
    <rPh sb="223" eb="226">
      <t>スイセンカ</t>
    </rPh>
    <rPh sb="226" eb="227">
      <t>リツ</t>
    </rPh>
    <rPh sb="228" eb="230">
      <t>コウジョウ</t>
    </rPh>
    <rPh sb="233" eb="236">
      <t>シュウエキセイ</t>
    </rPh>
    <rPh sb="237" eb="239">
      <t>コウジョウ</t>
    </rPh>
    <rPh sb="240" eb="242">
      <t>メザ</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</si>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</sst>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0.42</c:v>
                </c:pt>
                <c:pt idx="4">
                  <c:v>0</c:v>
                </c:pt>
              </c:numCache>
            </c:numRef>
          </c:val>
          <c:extLst xmlns:c16r2="http://schemas.microsoft.com/office/drawing/2015/06/chart">
            <c:ext xmlns:c16="http://schemas.microsoft.com/office/drawing/2014/chart" uri="{C3380CC4-5D6E-409C-BE32-E72D297353CC}">
              <c16:uniqueId val="{00000000-AB64-4CDB-82B8-384F7085BD9C}"/>
            </c:ext>
          </c:extLst>
        </c:ser>
        <c:dLbls>
          <c:showLegendKey val="0"/>
          <c:showVal val="0"/>
          <c:showCatName val="0"/>
          <c:showSerName val="0"/>
          <c:showPercent val="0"/>
          <c:showBubbleSize val="0"/>
        </c:dLbls>
        <c:gapWidth val="150"/>
        <c:axId val="48535040"/>
        <c:axId val="10062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AB64-4CDB-82B8-384F7085BD9C}"/>
            </c:ext>
          </c:extLst>
        </c:ser>
        <c:dLbls>
          <c:showLegendKey val="0"/>
          <c:showVal val="0"/>
          <c:showCatName val="0"/>
          <c:showSerName val="0"/>
          <c:showPercent val="0"/>
          <c:showBubbleSize val="0"/>
        </c:dLbls>
        <c:marker val="1"/>
        <c:smooth val="0"/>
        <c:axId val="48535040"/>
        <c:axId val="100626816"/>
      </c:lineChart>
      <c:dateAx>
        <c:axId val="48535040"/>
        <c:scaling>
          <c:orientation val="minMax"/>
        </c:scaling>
        <c:delete val="1"/>
        <c:axPos val="b"/>
        <c:numFmt formatCode="ge" sourceLinked="1"/>
        <c:majorTickMark val="none"/>
        <c:minorTickMark val="none"/>
        <c:tickLblPos val="none"/>
        <c:crossAx val="100626816"/>
        <c:crosses val="autoZero"/>
        <c:auto val="1"/>
        <c:lblOffset val="100"/>
        <c:baseTimeUnit val="years"/>
      </c:dateAx>
      <c:valAx>
        <c:axId val="10062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57.86</c:v>
                </c:pt>
                <c:pt idx="1">
                  <c:v>58.93</c:v>
                </c:pt>
                <c:pt idx="2">
                  <c:v>58.93</c:v>
                </c:pt>
                <c:pt idx="3">
                  <c:v>58.93</c:v>
                </c:pt>
                <c:pt idx="4">
                  <c:v>58.93</c:v>
                </c:pt>
              </c:numCache>
            </c:numRef>
          </c:val>
          <c:extLst xmlns:c16r2="http://schemas.microsoft.com/office/drawing/2015/06/chart">
            <c:ext xmlns:c16="http://schemas.microsoft.com/office/drawing/2014/chart" uri="{C3380CC4-5D6E-409C-BE32-E72D297353CC}">
              <c16:uniqueId val="{00000000-43A7-4518-9B4A-B9923E4C4C37}"/>
            </c:ext>
          </c:extLst>
        </c:ser>
        <c:dLbls>
          <c:showLegendKey val="0"/>
          <c:showVal val="0"/>
          <c:showCatName val="0"/>
          <c:showSerName val="0"/>
          <c:showPercent val="0"/>
          <c:showBubbleSize val="0"/>
        </c:dLbls>
        <c:gapWidth val="150"/>
        <c:axId val="113756416"/>
        <c:axId val="11376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52.31</c:v>
                </c:pt>
                <c:pt idx="4">
                  <c:v>60.65</c:v>
                </c:pt>
              </c:numCache>
            </c:numRef>
          </c:val>
          <c:smooth val="0"/>
          <c:extLst xmlns:c16r2="http://schemas.microsoft.com/office/drawing/2015/06/chart">
            <c:ext xmlns:c16="http://schemas.microsoft.com/office/drawing/2014/chart" uri="{C3380CC4-5D6E-409C-BE32-E72D297353CC}">
              <c16:uniqueId val="{00000001-43A7-4518-9B4A-B9923E4C4C37}"/>
            </c:ext>
          </c:extLst>
        </c:ser>
        <c:dLbls>
          <c:showLegendKey val="0"/>
          <c:showVal val="0"/>
          <c:showCatName val="0"/>
          <c:showSerName val="0"/>
          <c:showPercent val="0"/>
          <c:showBubbleSize val="0"/>
        </c:dLbls>
        <c:marker val="1"/>
        <c:smooth val="0"/>
        <c:axId val="113756416"/>
        <c:axId val="113762688"/>
      </c:lineChart>
      <c:dateAx>
        <c:axId val="113756416"/>
        <c:scaling>
          <c:orientation val="minMax"/>
        </c:scaling>
        <c:delete val="1"/>
        <c:axPos val="b"/>
        <c:numFmt formatCode="ge" sourceLinked="1"/>
        <c:majorTickMark val="none"/>
        <c:minorTickMark val="none"/>
        <c:tickLblPos val="none"/>
        <c:crossAx val="113762688"/>
        <c:crosses val="autoZero"/>
        <c:auto val="1"/>
        <c:lblOffset val="100"/>
        <c:baseTimeUnit val="years"/>
      </c:dateAx>
      <c:valAx>
        <c:axId val="11376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73.099999999999994</c:v>
                </c:pt>
                <c:pt idx="1">
                  <c:v>76.81</c:v>
                </c:pt>
                <c:pt idx="2">
                  <c:v>78.77</c:v>
                </c:pt>
                <c:pt idx="3">
                  <c:v>76.95</c:v>
                </c:pt>
                <c:pt idx="4">
                  <c:v>78.489999999999995</c:v>
                </c:pt>
              </c:numCache>
            </c:numRef>
          </c:val>
          <c:extLst xmlns:c16r2="http://schemas.microsoft.com/office/drawing/2015/06/chart">
            <c:ext xmlns:c16="http://schemas.microsoft.com/office/drawing/2014/chart" uri="{C3380CC4-5D6E-409C-BE32-E72D297353CC}">
              <c16:uniqueId val="{00000000-7598-4A61-BF3E-BE0DE74B2AA1}"/>
            </c:ext>
          </c:extLst>
        </c:ser>
        <c:dLbls>
          <c:showLegendKey val="0"/>
          <c:showVal val="0"/>
          <c:showCatName val="0"/>
          <c:showSerName val="0"/>
          <c:showPercent val="0"/>
          <c:showBubbleSize val="0"/>
        </c:dLbls>
        <c:gapWidth val="150"/>
        <c:axId val="113793664"/>
        <c:axId val="1137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84.32</c:v>
                </c:pt>
                <c:pt idx="4">
                  <c:v>84.58</c:v>
                </c:pt>
              </c:numCache>
            </c:numRef>
          </c:val>
          <c:smooth val="0"/>
          <c:extLst xmlns:c16r2="http://schemas.microsoft.com/office/drawing/2015/06/chart">
            <c:ext xmlns:c16="http://schemas.microsoft.com/office/drawing/2014/chart" uri="{C3380CC4-5D6E-409C-BE32-E72D297353CC}">
              <c16:uniqueId val="{00000001-7598-4A61-BF3E-BE0DE74B2AA1}"/>
            </c:ext>
          </c:extLst>
        </c:ser>
        <c:dLbls>
          <c:showLegendKey val="0"/>
          <c:showVal val="0"/>
          <c:showCatName val="0"/>
          <c:showSerName val="0"/>
          <c:showPercent val="0"/>
          <c:showBubbleSize val="0"/>
        </c:dLbls>
        <c:marker val="1"/>
        <c:smooth val="0"/>
        <c:axId val="113793664"/>
        <c:axId val="113799936"/>
      </c:lineChart>
      <c:dateAx>
        <c:axId val="113793664"/>
        <c:scaling>
          <c:orientation val="minMax"/>
        </c:scaling>
        <c:delete val="1"/>
        <c:axPos val="b"/>
        <c:numFmt formatCode="ge" sourceLinked="1"/>
        <c:majorTickMark val="none"/>
        <c:minorTickMark val="none"/>
        <c:tickLblPos val="none"/>
        <c:crossAx val="113799936"/>
        <c:crosses val="autoZero"/>
        <c:auto val="1"/>
        <c:lblOffset val="100"/>
        <c:baseTimeUnit val="years"/>
      </c:dateAx>
      <c:valAx>
        <c:axId val="1137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103.27</c:v>
                </c:pt>
                <c:pt idx="1">
                  <c:v>85.43</c:v>
                </c:pt>
                <c:pt idx="2">
                  <c:v>99.92</c:v>
                </c:pt>
                <c:pt idx="3">
                  <c:v>98.96</c:v>
                </c:pt>
                <c:pt idx="4">
                  <c:v>104.47</c:v>
                </c:pt>
              </c:numCache>
            </c:numRef>
          </c:val>
          <c:extLst xmlns:c16r2="http://schemas.microsoft.com/office/drawing/2015/06/chart">
            <c:ext xmlns:c16="http://schemas.microsoft.com/office/drawing/2014/chart" uri="{C3380CC4-5D6E-409C-BE32-E72D297353CC}">
              <c16:uniqueId val="{00000000-345A-4AED-B2D4-63B4A9454AC8}"/>
            </c:ext>
          </c:extLst>
        </c:ser>
        <c:dLbls>
          <c:showLegendKey val="0"/>
          <c:showVal val="0"/>
          <c:showCatName val="0"/>
          <c:showSerName val="0"/>
          <c:showPercent val="0"/>
          <c:showBubbleSize val="0"/>
        </c:dLbls>
        <c:gapWidth val="150"/>
        <c:axId val="121953664"/>
        <c:axId val="12325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5A-4AED-B2D4-63B4A9454AC8}"/>
            </c:ext>
          </c:extLst>
        </c:ser>
        <c:dLbls>
          <c:showLegendKey val="0"/>
          <c:showVal val="0"/>
          <c:showCatName val="0"/>
          <c:showSerName val="0"/>
          <c:showPercent val="0"/>
          <c:showBubbleSize val="0"/>
        </c:dLbls>
        <c:marker val="1"/>
        <c:smooth val="0"/>
        <c:axId val="121953664"/>
        <c:axId val="123250560"/>
      </c:lineChart>
      <c:dateAx>
        <c:axId val="121953664"/>
        <c:scaling>
          <c:orientation val="minMax"/>
        </c:scaling>
        <c:delete val="1"/>
        <c:axPos val="b"/>
        <c:numFmt formatCode="ge" sourceLinked="1"/>
        <c:majorTickMark val="none"/>
        <c:minorTickMark val="none"/>
        <c:tickLblPos val="none"/>
        <c:crossAx val="123250560"/>
        <c:crosses val="autoZero"/>
        <c:auto val="1"/>
        <c:lblOffset val="100"/>
        <c:baseTimeUnit val="years"/>
      </c:dateAx>
      <c:valAx>
        <c:axId val="1232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5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0F-4FF0-91EF-B0C6887D745C}"/>
            </c:ext>
          </c:extLst>
        </c:ser>
        <c:dLbls>
          <c:showLegendKey val="0"/>
          <c:showVal val="0"/>
          <c:showCatName val="0"/>
          <c:showSerName val="0"/>
          <c:showPercent val="0"/>
          <c:showBubbleSize val="0"/>
        </c:dLbls>
        <c:gapWidth val="150"/>
        <c:axId val="142703616"/>
        <c:axId val="1530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0F-4FF0-91EF-B0C6887D745C}"/>
            </c:ext>
          </c:extLst>
        </c:ser>
        <c:dLbls>
          <c:showLegendKey val="0"/>
          <c:showVal val="0"/>
          <c:showCatName val="0"/>
          <c:showSerName val="0"/>
          <c:showPercent val="0"/>
          <c:showBubbleSize val="0"/>
        </c:dLbls>
        <c:marker val="1"/>
        <c:smooth val="0"/>
        <c:axId val="142703616"/>
        <c:axId val="153048192"/>
      </c:lineChart>
      <c:dateAx>
        <c:axId val="142703616"/>
        <c:scaling>
          <c:orientation val="minMax"/>
        </c:scaling>
        <c:delete val="1"/>
        <c:axPos val="b"/>
        <c:numFmt formatCode="ge" sourceLinked="1"/>
        <c:majorTickMark val="none"/>
        <c:minorTickMark val="none"/>
        <c:tickLblPos val="none"/>
        <c:crossAx val="153048192"/>
        <c:crosses val="autoZero"/>
        <c:auto val="1"/>
        <c:lblOffset val="100"/>
        <c:baseTimeUnit val="years"/>
      </c:dateAx>
      <c:valAx>
        <c:axId val="1530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4E-4AFA-AB45-34038A7612C0}"/>
            </c:ext>
          </c:extLst>
        </c:ser>
        <c:dLbls>
          <c:showLegendKey val="0"/>
          <c:showVal val="0"/>
          <c:showCatName val="0"/>
          <c:showSerName val="0"/>
          <c:showPercent val="0"/>
          <c:showBubbleSize val="0"/>
        </c:dLbls>
        <c:gapWidth val="150"/>
        <c:axId val="112369664"/>
        <c:axId val="1123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4E-4AFA-AB45-34038A7612C0}"/>
            </c:ext>
          </c:extLst>
        </c:ser>
        <c:dLbls>
          <c:showLegendKey val="0"/>
          <c:showVal val="0"/>
          <c:showCatName val="0"/>
          <c:showSerName val="0"/>
          <c:showPercent val="0"/>
          <c:showBubbleSize val="0"/>
        </c:dLbls>
        <c:marker val="1"/>
        <c:smooth val="0"/>
        <c:axId val="112369664"/>
        <c:axId val="112371584"/>
      </c:lineChart>
      <c:dateAx>
        <c:axId val="112369664"/>
        <c:scaling>
          <c:orientation val="minMax"/>
        </c:scaling>
        <c:delete val="1"/>
        <c:axPos val="b"/>
        <c:numFmt formatCode="ge" sourceLinked="1"/>
        <c:majorTickMark val="none"/>
        <c:minorTickMark val="none"/>
        <c:tickLblPos val="none"/>
        <c:crossAx val="112371584"/>
        <c:crosses val="autoZero"/>
        <c:auto val="1"/>
        <c:lblOffset val="100"/>
        <c:baseTimeUnit val="years"/>
      </c:dateAx>
      <c:valAx>
        <c:axId val="1123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1E-489C-A1BE-714F18980FEA}"/>
            </c:ext>
          </c:extLst>
        </c:ser>
        <c:dLbls>
          <c:showLegendKey val="0"/>
          <c:showVal val="0"/>
          <c:showCatName val="0"/>
          <c:showSerName val="0"/>
          <c:showPercent val="0"/>
          <c:showBubbleSize val="0"/>
        </c:dLbls>
        <c:gapWidth val="150"/>
        <c:axId val="112382336"/>
        <c:axId val="11238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1E-489C-A1BE-714F18980FEA}"/>
            </c:ext>
          </c:extLst>
        </c:ser>
        <c:dLbls>
          <c:showLegendKey val="0"/>
          <c:showVal val="0"/>
          <c:showCatName val="0"/>
          <c:showSerName val="0"/>
          <c:showPercent val="0"/>
          <c:showBubbleSize val="0"/>
        </c:dLbls>
        <c:marker val="1"/>
        <c:smooth val="0"/>
        <c:axId val="112382336"/>
        <c:axId val="112384256"/>
      </c:lineChart>
      <c:dateAx>
        <c:axId val="112382336"/>
        <c:scaling>
          <c:orientation val="minMax"/>
        </c:scaling>
        <c:delete val="1"/>
        <c:axPos val="b"/>
        <c:numFmt formatCode="ge" sourceLinked="1"/>
        <c:majorTickMark val="none"/>
        <c:minorTickMark val="none"/>
        <c:tickLblPos val="none"/>
        <c:crossAx val="112384256"/>
        <c:crosses val="autoZero"/>
        <c:auto val="1"/>
        <c:lblOffset val="100"/>
        <c:baseTimeUnit val="years"/>
      </c:dateAx>
      <c:valAx>
        <c:axId val="1123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72-4400-A9C7-CAFFE6F34F54}"/>
            </c:ext>
          </c:extLst>
        </c:ser>
        <c:dLbls>
          <c:showLegendKey val="0"/>
          <c:showVal val="0"/>
          <c:showCatName val="0"/>
          <c:showSerName val="0"/>
          <c:showPercent val="0"/>
          <c:showBubbleSize val="0"/>
        </c:dLbls>
        <c:gapWidth val="150"/>
        <c:axId val="113644288"/>
        <c:axId val="1136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72-4400-A9C7-CAFFE6F34F54}"/>
            </c:ext>
          </c:extLst>
        </c:ser>
        <c:dLbls>
          <c:showLegendKey val="0"/>
          <c:showVal val="0"/>
          <c:showCatName val="0"/>
          <c:showSerName val="0"/>
          <c:showPercent val="0"/>
          <c:showBubbleSize val="0"/>
        </c:dLbls>
        <c:marker val="1"/>
        <c:smooth val="0"/>
        <c:axId val="113644288"/>
        <c:axId val="113646208"/>
      </c:lineChart>
      <c:dateAx>
        <c:axId val="113644288"/>
        <c:scaling>
          <c:orientation val="minMax"/>
        </c:scaling>
        <c:delete val="1"/>
        <c:axPos val="b"/>
        <c:numFmt formatCode="ge" sourceLinked="1"/>
        <c:majorTickMark val="none"/>
        <c:minorTickMark val="none"/>
        <c:tickLblPos val="none"/>
        <c:crossAx val="113646208"/>
        <c:crosses val="autoZero"/>
        <c:auto val="1"/>
        <c:lblOffset val="100"/>
        <c:baseTimeUnit val="years"/>
      </c:dateAx>
      <c:valAx>
        <c:axId val="1136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CA-4CE1-86BF-A87EE0F17D71}"/>
            </c:ext>
          </c:extLst>
        </c:ser>
        <c:dLbls>
          <c:showLegendKey val="0"/>
          <c:showVal val="0"/>
          <c:showCatName val="0"/>
          <c:showSerName val="0"/>
          <c:showPercent val="0"/>
          <c:showBubbleSize val="0"/>
        </c:dLbls>
        <c:gapWidth val="150"/>
        <c:axId val="113673344"/>
        <c:axId val="1136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1081.8</c:v>
                </c:pt>
                <c:pt idx="4">
                  <c:v>974.93</c:v>
                </c:pt>
              </c:numCache>
            </c:numRef>
          </c:val>
          <c:smooth val="0"/>
          <c:extLst xmlns:c16r2="http://schemas.microsoft.com/office/drawing/2015/06/chart">
            <c:ext xmlns:c16="http://schemas.microsoft.com/office/drawing/2014/chart" uri="{C3380CC4-5D6E-409C-BE32-E72D297353CC}">
              <c16:uniqueId val="{00000001-57CA-4CE1-86BF-A87EE0F17D71}"/>
            </c:ext>
          </c:extLst>
        </c:ser>
        <c:dLbls>
          <c:showLegendKey val="0"/>
          <c:showVal val="0"/>
          <c:showCatName val="0"/>
          <c:showSerName val="0"/>
          <c:showPercent val="0"/>
          <c:showBubbleSize val="0"/>
        </c:dLbls>
        <c:marker val="1"/>
        <c:smooth val="0"/>
        <c:axId val="113673344"/>
        <c:axId val="113675264"/>
      </c:lineChart>
      <c:dateAx>
        <c:axId val="113673344"/>
        <c:scaling>
          <c:orientation val="minMax"/>
        </c:scaling>
        <c:delete val="1"/>
        <c:axPos val="b"/>
        <c:numFmt formatCode="ge" sourceLinked="1"/>
        <c:majorTickMark val="none"/>
        <c:minorTickMark val="none"/>
        <c:tickLblPos val="none"/>
        <c:crossAx val="113675264"/>
        <c:crosses val="autoZero"/>
        <c:auto val="1"/>
        <c:lblOffset val="100"/>
        <c:baseTimeUnit val="years"/>
      </c:dateAx>
      <c:valAx>
        <c:axId val="1136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40.81</c:v>
                </c:pt>
                <c:pt idx="1">
                  <c:v>39.729999999999997</c:v>
                </c:pt>
                <c:pt idx="2">
                  <c:v>34.86</c:v>
                </c:pt>
                <c:pt idx="3">
                  <c:v>40.24</c:v>
                </c:pt>
                <c:pt idx="4">
                  <c:v>34.630000000000003</c:v>
                </c:pt>
              </c:numCache>
            </c:numRef>
          </c:val>
          <c:extLst xmlns:c16r2="http://schemas.microsoft.com/office/drawing/2015/06/chart">
            <c:ext xmlns:c16="http://schemas.microsoft.com/office/drawing/2014/chart" uri="{C3380CC4-5D6E-409C-BE32-E72D297353CC}">
              <c16:uniqueId val="{00000000-4F05-47AB-BF05-838E4AE1B51F}"/>
            </c:ext>
          </c:extLst>
        </c:ser>
        <c:dLbls>
          <c:showLegendKey val="0"/>
          <c:showVal val="0"/>
          <c:showCatName val="0"/>
          <c:showSerName val="0"/>
          <c:showPercent val="0"/>
          <c:showBubbleSize val="0"/>
        </c:dLbls>
        <c:gapWidth val="150"/>
        <c:axId val="113726976"/>
        <c:axId val="1137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52.19</c:v>
                </c:pt>
                <c:pt idx="4">
                  <c:v>55.32</c:v>
                </c:pt>
              </c:numCache>
            </c:numRef>
          </c:val>
          <c:smooth val="0"/>
          <c:extLst xmlns:c16r2="http://schemas.microsoft.com/office/drawing/2015/06/chart">
            <c:ext xmlns:c16="http://schemas.microsoft.com/office/drawing/2014/chart" uri="{C3380CC4-5D6E-409C-BE32-E72D297353CC}">
              <c16:uniqueId val="{00000001-4F05-47AB-BF05-838E4AE1B51F}"/>
            </c:ext>
          </c:extLst>
        </c:ser>
        <c:dLbls>
          <c:showLegendKey val="0"/>
          <c:showVal val="0"/>
          <c:showCatName val="0"/>
          <c:showSerName val="0"/>
          <c:showPercent val="0"/>
          <c:showBubbleSize val="0"/>
        </c:dLbls>
        <c:marker val="1"/>
        <c:smooth val="0"/>
        <c:axId val="113726976"/>
        <c:axId val="113728896"/>
      </c:lineChart>
      <c:dateAx>
        <c:axId val="113726976"/>
        <c:scaling>
          <c:orientation val="minMax"/>
        </c:scaling>
        <c:delete val="1"/>
        <c:axPos val="b"/>
        <c:numFmt formatCode="ge" sourceLinked="1"/>
        <c:majorTickMark val="none"/>
        <c:minorTickMark val="none"/>
        <c:tickLblPos val="none"/>
        <c:crossAx val="113728896"/>
        <c:crosses val="autoZero"/>
        <c:auto val="1"/>
        <c:lblOffset val="100"/>
        <c:baseTimeUnit val="years"/>
      </c:dateAx>
      <c:valAx>
        <c:axId val="1137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283.25</c:v>
                </c:pt>
                <c:pt idx="1">
                  <c:v>292.56</c:v>
                </c:pt>
                <c:pt idx="2">
                  <c:v>343.98</c:v>
                </c:pt>
                <c:pt idx="3">
                  <c:v>295.29000000000002</c:v>
                </c:pt>
                <c:pt idx="4">
                  <c:v>342.9</c:v>
                </c:pt>
              </c:numCache>
            </c:numRef>
          </c:val>
          <c:extLst xmlns:c16r2="http://schemas.microsoft.com/office/drawing/2015/06/chart">
            <c:ext xmlns:c16="http://schemas.microsoft.com/office/drawing/2014/chart" uri="{C3380CC4-5D6E-409C-BE32-E72D297353CC}">
              <c16:uniqueId val="{00000000-1F9E-44E3-A5FC-03797EFA9106}"/>
            </c:ext>
          </c:extLst>
        </c:ser>
        <c:dLbls>
          <c:showLegendKey val="0"/>
          <c:showVal val="0"/>
          <c:showCatName val="0"/>
          <c:showSerName val="0"/>
          <c:showPercent val="0"/>
          <c:showBubbleSize val="0"/>
        </c:dLbls>
        <c:gapWidth val="150"/>
        <c:axId val="113743744"/>
        <c:axId val="11374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296.14</c:v>
                </c:pt>
                <c:pt idx="4">
                  <c:v>283.17</c:v>
                </c:pt>
              </c:numCache>
            </c:numRef>
          </c:val>
          <c:smooth val="0"/>
          <c:extLst xmlns:c16r2="http://schemas.microsoft.com/office/drawing/2015/06/chart">
            <c:ext xmlns:c16="http://schemas.microsoft.com/office/drawing/2014/chart" uri="{C3380CC4-5D6E-409C-BE32-E72D297353CC}">
              <c16:uniqueId val="{00000001-1F9E-44E3-A5FC-03797EFA9106}"/>
            </c:ext>
          </c:extLst>
        </c:ser>
        <c:dLbls>
          <c:showLegendKey val="0"/>
          <c:showVal val="0"/>
          <c:showCatName val="0"/>
          <c:showSerName val="0"/>
          <c:showPercent val="0"/>
          <c:showBubbleSize val="0"/>
        </c:dLbls>
        <c:marker val="1"/>
        <c:smooth val="0"/>
        <c:axId val="113743744"/>
        <c:axId val="113745920"/>
      </c:lineChart>
      <c:dateAx>
        <c:axId val="113743744"/>
        <c:scaling>
          <c:orientation val="minMax"/>
        </c:scaling>
        <c:delete val="1"/>
        <c:axPos val="b"/>
        <c:numFmt formatCode="ge" sourceLinked="1"/>
        <c:majorTickMark val="none"/>
        <c:minorTickMark val="none"/>
        <c:tickLblPos val="none"/>
        <c:crossAx val="113745920"/>
        <c:crosses val="autoZero"/>
        <c:auto val="1"/>
        <c:lblOffset val="100"/>
        <c:baseTimeUnit val="years"/>
      </c:dateAx>
      <c:valAx>
        <c:axId val="1137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4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宮城県　大郷町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8380</v>
      </c>
      <c r="AM8" s="50"/>
      <c r="AN8" s="50"/>
      <c r="AO8" s="50"/>
      <c r="AP8" s="50"/>
      <c r="AQ8" s="50"/>
      <c r="AR8" s="50"/>
      <c r="AS8" s="50"/>
      <c r="AT8" s="45">
        <f>データ!T6</f>
        <v>82.01</v>
      </c>
      <c r="AU8" s="45"/>
      <c r="AV8" s="45"/>
      <c r="AW8" s="45"/>
      <c r="AX8" s="45"/>
      <c r="AY8" s="45"/>
      <c r="AZ8" s="45"/>
      <c r="BA8" s="45"/>
      <c r="BB8" s="45">
        <f>データ!U6</f>
        <v>102.18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10.16</v>
      </c>
      <c r="Q10" s="45"/>
      <c r="R10" s="45"/>
      <c r="S10" s="45"/>
      <c r="T10" s="45"/>
      <c r="U10" s="45"/>
      <c r="V10" s="45"/>
      <c r="W10" s="45">
        <f>データ!Q6</f>
        <v>92.62</v>
      </c>
      <c r="X10" s="45"/>
      <c r="Y10" s="45"/>
      <c r="Z10" s="45"/>
      <c r="AA10" s="45"/>
      <c r="AB10" s="45"/>
      <c r="AC10" s="45"/>
      <c r="AD10" s="50">
        <f>データ!R6</f>
        <v>2214</v>
      </c>
      <c r="AE10" s="50"/>
      <c r="AF10" s="50"/>
      <c r="AG10" s="50"/>
      <c r="AH10" s="50"/>
      <c r="AI10" s="50"/>
      <c r="AJ10" s="50"/>
      <c r="AK10" s="2"/>
      <c r="AL10" s="50">
        <f>データ!V6</f>
        <v>846</v>
      </c>
      <c r="AM10" s="50"/>
      <c r="AN10" s="50"/>
      <c r="AO10" s="50"/>
      <c r="AP10" s="50"/>
      <c r="AQ10" s="50"/>
      <c r="AR10" s="50"/>
      <c r="AS10" s="50"/>
      <c r="AT10" s="45">
        <f>データ!W6</f>
        <v>0.69</v>
      </c>
      <c r="AU10" s="45"/>
      <c r="AV10" s="45"/>
      <c r="AW10" s="45"/>
      <c r="AX10" s="45"/>
      <c r="AY10" s="45"/>
      <c r="AZ10" s="45"/>
      <c r="BA10" s="45"/>
      <c r="BB10" s="45">
        <f>データ!X6</f>
        <v>1226.0899999999999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44229</v>
      </c>
      <c r="D6" s="33">
        <f t="shared" si="3"/>
        <v>47</v>
      </c>
      <c r="E6" s="33">
        <f t="shared" si="3"/>
        <v>17</v>
      </c>
      <c r="F6" s="33">
        <f t="shared" si="3"/>
        <v>5</v>
      </c>
      <c r="G6" s="33">
        <f t="shared" si="3"/>
        <v>0</v>
      </c>
      <c r="H6" s="33" t="str">
        <f t="shared" si="3"/>
        <v>宮城県　大郷町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10.16</v>
      </c>
      <c r="Q6" s="34">
        <f t="shared" si="3"/>
        <v>92.62</v>
      </c>
      <c r="R6" s="34">
        <f t="shared" si="3"/>
        <v>2214</v>
      </c>
      <c r="S6" s="34">
        <f t="shared" si="3"/>
        <v>8380</v>
      </c>
      <c r="T6" s="34">
        <f t="shared" si="3"/>
        <v>82.01</v>
      </c>
      <c r="U6" s="34">
        <f t="shared" si="3"/>
        <v>102.18</v>
      </c>
      <c r="V6" s="34">
        <f t="shared" si="3"/>
        <v>846</v>
      </c>
      <c r="W6" s="34">
        <f t="shared" si="3"/>
        <v>0.69</v>
      </c>
      <c r="X6" s="34">
        <f t="shared" si="3"/>
        <v>1226.0899999999999</v>
      </c>
      <c r="Y6" s="35">
        <f>IF(Y7="",NA(),Y7)</f>
        <v>103.27</v>
      </c>
      <c r="Z6" s="35">
        <f t="shared" ref="Z6:AH6" si="4">IF(Z7="",NA(),Z7)</f>
        <v>85.43</v>
      </c>
      <c r="AA6" s="35">
        <f t="shared" si="4"/>
        <v>99.92</v>
      </c>
      <c r="AB6" s="35">
        <f t="shared" si="4"/>
        <v>98.96</v>
      </c>
      <c r="AC6" s="35">
        <f t="shared" si="4"/>
        <v>104.47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1117.1099999999999</v>
      </c>
      <c r="BM6" s="35">
        <f t="shared" si="7"/>
        <v>1161.05</v>
      </c>
      <c r="BN6" s="35">
        <f t="shared" si="7"/>
        <v>1081.8</v>
      </c>
      <c r="BO6" s="35">
        <f t="shared" si="7"/>
        <v>974.93</v>
      </c>
      <c r="BP6" s="34" t="str">
        <f>IF(BP7="","",IF(BP7="-","【-】","【"&amp;SUBSTITUTE(TEXT(BP7,"#,##0.00"),"-","△")&amp;"】"))</f>
        <v>【914.53】</v>
      </c>
      <c r="BQ6" s="35">
        <f>IF(BQ7="",NA(),BQ7)</f>
        <v>40.81</v>
      </c>
      <c r="BR6" s="35">
        <f t="shared" ref="BR6:BZ6" si="8">IF(BR7="",NA(),BR7)</f>
        <v>39.729999999999997</v>
      </c>
      <c r="BS6" s="35">
        <f t="shared" si="8"/>
        <v>34.86</v>
      </c>
      <c r="BT6" s="35">
        <f t="shared" si="8"/>
        <v>40.24</v>
      </c>
      <c r="BU6" s="35">
        <f t="shared" si="8"/>
        <v>34.630000000000003</v>
      </c>
      <c r="BV6" s="35">
        <f t="shared" si="8"/>
        <v>42.48</v>
      </c>
      <c r="BW6" s="35">
        <f t="shared" si="8"/>
        <v>41.04</v>
      </c>
      <c r="BX6" s="35">
        <f t="shared" si="8"/>
        <v>41.08</v>
      </c>
      <c r="BY6" s="35">
        <f t="shared" si="8"/>
        <v>52.19</v>
      </c>
      <c r="BZ6" s="35">
        <f t="shared" si="8"/>
        <v>55.32</v>
      </c>
      <c r="CA6" s="34" t="str">
        <f>IF(CA7="","",IF(CA7="-","【-】","【"&amp;SUBSTITUTE(TEXT(CA7,"#,##0.00"),"-","△")&amp;"】"))</f>
        <v>【55.73】</v>
      </c>
      <c r="CB6" s="35">
        <f>IF(CB7="",NA(),CB7)</f>
        <v>283.25</v>
      </c>
      <c r="CC6" s="35">
        <f t="shared" ref="CC6:CK6" si="9">IF(CC7="",NA(),CC7)</f>
        <v>292.56</v>
      </c>
      <c r="CD6" s="35">
        <f t="shared" si="9"/>
        <v>343.98</v>
      </c>
      <c r="CE6" s="35">
        <f t="shared" si="9"/>
        <v>295.29000000000002</v>
      </c>
      <c r="CF6" s="35">
        <f t="shared" si="9"/>
        <v>342.9</v>
      </c>
      <c r="CG6" s="35">
        <f t="shared" si="9"/>
        <v>343.8</v>
      </c>
      <c r="CH6" s="35">
        <f t="shared" si="9"/>
        <v>357.08</v>
      </c>
      <c r="CI6" s="35">
        <f t="shared" si="9"/>
        <v>378.08</v>
      </c>
      <c r="CJ6" s="35">
        <f t="shared" si="9"/>
        <v>296.14</v>
      </c>
      <c r="CK6" s="35">
        <f t="shared" si="9"/>
        <v>283.17</v>
      </c>
      <c r="CL6" s="34" t="str">
        <f>IF(CL7="","",IF(CL7="-","【-】","【"&amp;SUBSTITUTE(TEXT(CL7,"#,##0.00"),"-","△")&amp;"】"))</f>
        <v>【276.78】</v>
      </c>
      <c r="CM6" s="35">
        <f>IF(CM7="",NA(),CM7)</f>
        <v>57.86</v>
      </c>
      <c r="CN6" s="35">
        <f t="shared" ref="CN6:CV6" si="10">IF(CN7="",NA(),CN7)</f>
        <v>58.93</v>
      </c>
      <c r="CO6" s="35">
        <f t="shared" si="10"/>
        <v>58.93</v>
      </c>
      <c r="CP6" s="35">
        <f t="shared" si="10"/>
        <v>58.93</v>
      </c>
      <c r="CQ6" s="35">
        <f t="shared" si="10"/>
        <v>58.93</v>
      </c>
      <c r="CR6" s="35">
        <f t="shared" si="10"/>
        <v>46.06</v>
      </c>
      <c r="CS6" s="35">
        <f t="shared" si="10"/>
        <v>45.95</v>
      </c>
      <c r="CT6" s="35">
        <f t="shared" si="10"/>
        <v>44.69</v>
      </c>
      <c r="CU6" s="35">
        <f t="shared" si="10"/>
        <v>52.31</v>
      </c>
      <c r="CV6" s="35">
        <f t="shared" si="10"/>
        <v>60.65</v>
      </c>
      <c r="CW6" s="34" t="str">
        <f>IF(CW7="","",IF(CW7="-","【-】","【"&amp;SUBSTITUTE(TEXT(CW7,"#,##0.00"),"-","△")&amp;"】"))</f>
        <v>【59.15】</v>
      </c>
      <c r="CX6" s="35">
        <f>IF(CX7="",NA(),CX7)</f>
        <v>73.099999999999994</v>
      </c>
      <c r="CY6" s="35">
        <f t="shared" ref="CY6:DG6" si="11">IF(CY7="",NA(),CY7)</f>
        <v>76.81</v>
      </c>
      <c r="CZ6" s="35">
        <f t="shared" si="11"/>
        <v>78.77</v>
      </c>
      <c r="DA6" s="35">
        <f t="shared" si="11"/>
        <v>76.95</v>
      </c>
      <c r="DB6" s="35">
        <f t="shared" si="11"/>
        <v>78.489999999999995</v>
      </c>
      <c r="DC6" s="35">
        <f t="shared" si="11"/>
        <v>72.989999999999995</v>
      </c>
      <c r="DD6" s="35">
        <f t="shared" si="11"/>
        <v>71.97</v>
      </c>
      <c r="DE6" s="35">
        <f t="shared" si="11"/>
        <v>70.59</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0.42</v>
      </c>
      <c r="EI6" s="34">
        <f t="shared" si="14"/>
        <v>0</v>
      </c>
      <c r="EJ6" s="35">
        <f t="shared" si="14"/>
        <v>0.06</v>
      </c>
      <c r="EK6" s="35">
        <f t="shared" si="14"/>
        <v>0.04</v>
      </c>
      <c r="EL6" s="35">
        <f t="shared" si="14"/>
        <v>7.0000000000000007E-2</v>
      </c>
      <c r="EM6" s="35">
        <f t="shared" si="14"/>
        <v>0.01</v>
      </c>
      <c r="EN6" s="35">
        <f t="shared" si="14"/>
        <v>2.0499999999999998</v>
      </c>
      <c r="EO6" s="34" t="str">
        <f>IF(EO7="","",IF(EO7="-","【-】","【"&amp;SUBSTITUTE(TEXT(EO7,"#,##0.00"),"-","△")&amp;"】"))</f>
        <v>【1.58】</v>
      </c>
    </row>
    <row r="7" spans="1:145" s="36" customFormat="1">
      <c r="A7" s="28"/>
      <c r="B7" s="37">
        <v>2016</v>
      </c>
      <c r="C7" s="37">
        <v>44229</v>
      </c>
      <c r="D7" s="37">
        <v>47</v>
      </c>
      <c r="E7" s="37">
        <v>17</v>
      </c>
      <c r="F7" s="37">
        <v>5</v>
      </c>
      <c r="G7" s="37">
        <v>0</v>
      </c>
      <c r="H7" s="37" t="s">
        <v>110</v>
      </c>
      <c r="I7" s="37" t="s">
        <v>111</v>
      </c>
      <c r="J7" s="37" t="s">
        <v>112</v>
      </c>
      <c r="K7" s="37" t="s">
        <v>113</v>
      </c>
      <c r="L7" s="37" t="s">
        <v>114</v>
      </c>
      <c r="M7" s="37"/>
      <c r="N7" s="38" t="s">
        <v>115</v>
      </c>
      <c r="O7" s="38" t="s">
        <v>116</v>
      </c>
      <c r="P7" s="38">
        <v>10.16</v>
      </c>
      <c r="Q7" s="38">
        <v>92.62</v>
      </c>
      <c r="R7" s="38">
        <v>2214</v>
      </c>
      <c r="S7" s="38">
        <v>8380</v>
      </c>
      <c r="T7" s="38">
        <v>82.01</v>
      </c>
      <c r="U7" s="38">
        <v>102.18</v>
      </c>
      <c r="V7" s="38">
        <v>846</v>
      </c>
      <c r="W7" s="38">
        <v>0.69</v>
      </c>
      <c r="X7" s="38">
        <v>1226.0899999999999</v>
      </c>
      <c r="Y7" s="38">
        <v>103.27</v>
      </c>
      <c r="Z7" s="38">
        <v>85.43</v>
      </c>
      <c r="AA7" s="38">
        <v>99.92</v>
      </c>
      <c r="AB7" s="38">
        <v>98.96</v>
      </c>
      <c r="AC7" s="38">
        <v>104.47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1117.1099999999999</v>
      </c>
      <c r="BM7" s="38">
        <v>1161.05</v>
      </c>
      <c r="BN7" s="38">
        <v>1081.8</v>
      </c>
      <c r="BO7" s="38">
        <v>974.93</v>
      </c>
      <c r="BP7" s="38">
        <v>914.53</v>
      </c>
      <c r="BQ7" s="38">
        <v>40.81</v>
      </c>
      <c r="BR7" s="38">
        <v>39.729999999999997</v>
      </c>
      <c r="BS7" s="38">
        <v>34.86</v>
      </c>
      <c r="BT7" s="38">
        <v>40.24</v>
      </c>
      <c r="BU7" s="38">
        <v>34.630000000000003</v>
      </c>
      <c r="BV7" s="38">
        <v>42.48</v>
      </c>
      <c r="BW7" s="38">
        <v>41.04</v>
      </c>
      <c r="BX7" s="38">
        <v>41.08</v>
      </c>
      <c r="BY7" s="38">
        <v>52.19</v>
      </c>
      <c r="BZ7" s="38">
        <v>55.32</v>
      </c>
      <c r="CA7" s="38">
        <v>55.73</v>
      </c>
      <c r="CB7" s="38">
        <v>283.25</v>
      </c>
      <c r="CC7" s="38">
        <v>292.56</v>
      </c>
      <c r="CD7" s="38">
        <v>343.98</v>
      </c>
      <c r="CE7" s="38">
        <v>295.29000000000002</v>
      </c>
      <c r="CF7" s="38">
        <v>342.9</v>
      </c>
      <c r="CG7" s="38">
        <v>343.8</v>
      </c>
      <c r="CH7" s="38">
        <v>357.08</v>
      </c>
      <c r="CI7" s="38">
        <v>378.08</v>
      </c>
      <c r="CJ7" s="38">
        <v>296.14</v>
      </c>
      <c r="CK7" s="38">
        <v>283.17</v>
      </c>
      <c r="CL7" s="38">
        <v>276.77999999999997</v>
      </c>
      <c r="CM7" s="38">
        <v>57.86</v>
      </c>
      <c r="CN7" s="38">
        <v>58.93</v>
      </c>
      <c r="CO7" s="38">
        <v>58.93</v>
      </c>
      <c r="CP7" s="38">
        <v>58.93</v>
      </c>
      <c r="CQ7" s="38">
        <v>58.93</v>
      </c>
      <c r="CR7" s="38">
        <v>46.06</v>
      </c>
      <c r="CS7" s="38">
        <v>45.95</v>
      </c>
      <c r="CT7" s="38">
        <v>44.69</v>
      </c>
      <c r="CU7" s="38">
        <v>52.31</v>
      </c>
      <c r="CV7" s="38">
        <v>60.65</v>
      </c>
      <c r="CW7" s="38">
        <v>59.15</v>
      </c>
      <c r="CX7" s="38">
        <v>73.099999999999994</v>
      </c>
      <c r="CY7" s="38">
        <v>76.81</v>
      </c>
      <c r="CZ7" s="38">
        <v>78.77</v>
      </c>
      <c r="DA7" s="38">
        <v>76.95</v>
      </c>
      <c r="DB7" s="38">
        <v>78.489999999999995</v>
      </c>
      <c r="DC7" s="38">
        <v>72.989999999999995</v>
      </c>
      <c r="DD7" s="38">
        <v>71.97</v>
      </c>
      <c r="DE7" s="38">
        <v>70.59</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0.42</v>
      </c>
      <c r="EI7" s="38">
        <v>0</v>
      </c>
      <c r="EJ7" s="38">
        <v>0.06</v>
      </c>
      <c r="EK7" s="38">
        <v>0.04</v>
      </c>
      <c r="EL7" s="38">
        <v>7.0000000000000007E-2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miyagi</cp:lastModifiedBy>
  <cp:lastPrinted>2018-02-14T01:10:36Z</cp:lastPrinted>
  <dcterms:created xsi:type="dcterms:W3CDTF">2017-12-25T02:24:48Z</dcterms:created>
  <dcterms:modified xsi:type="dcterms:W3CDTF">2018-02-16T07:45:44Z</dcterms:modified>
  <cp:category/>
</cp:coreProperties>
</file>