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上下水道課\下水\経理担当\回答文書\H29\市町村課・財政課\経営分析\27 大和町\"/>
    </mc:Choice>
  </mc:AlternateContent>
  <workbookProtection workbookPassword="B319" lockStructure="1"/>
  <bookViews>
    <workbookView xWindow="0" yWindow="0" windowWidth="20385" windowHeight="730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<sst xmlns="http://schemas.openxmlformats.org/spreadsheetml/2006/main" count="245" uniqueCount="125">
  <si>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</si>
  <si>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</si>
  <si>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</si>
  <si>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</si>
  <si>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</si>
  <si>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</si>
  <si>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</si>
  <si>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</si>
  <si>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</si>
  <si>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</si>
  <si>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</si>
  <si>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</si>
  <si>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</si>
  <si>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</si>
  <si>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</si>
  <si>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</si>
  <si>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</si>
  <si>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</si>
  <si>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</si>
  <si>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</si>
  <si>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</si>
  <si>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</si>
  <si>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</si>
  <si>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</si>
  <si>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</si>
  <si>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</si>
  <si>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</si>
  <si>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</si>
  <si>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</si>
  <si>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</si>
  <si>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</si>
  <si>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</si>
  <si>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</si>
  <si>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</si>
  <si>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</si>
  <si>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</si>
  <si>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</si>
  <si>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</si>
  <si>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</si>
  <si>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</si>
  <si>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</si>
  <si>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</si>
  <si>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</si>
  <si>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</si>
  <si>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</si>
  <si>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</si>
  <si>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</si>
  <si>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</si>
  <si>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</si>
  <si>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</si>
  <si>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</si>
  <si>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</si>
  <si>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</si>
  <si>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</si>
  <si>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</si>
  <si>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</si>
  <si>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</si>
  <si>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</si>
  <si>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</si>
  <si>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</si>
  <si>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</si>
  <si>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</si>
  <si>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</si>
  <si>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</si>
  <si>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</si>
  <si>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</si>
  <si>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</si>
  <si>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</si>
  <si>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</si>
  <si>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</si>
  <si>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</si>
  <si>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</si>
  <si>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</si>
  <si>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</si>
  <si>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</si>
  <si>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</si>
  <si>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</si>
  <si>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</si>
  <si>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</si>
  <si>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</si>
  <si>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</si>
  <si>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</si>
  <si>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</si>
  <si>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</si>
  <si>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</si>
  <si>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</si>
  <si>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</si>
  <si>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</si>
  <si>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</si>
  <si>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</si>
  <si>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</si>
  <si>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</si>
  <si>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</si>
  <si>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</si>
  <si>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</si>
  <si>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</si>
  <si>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</si>
  <si>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</si>
  <si>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</si>
  <si>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</si>
  <si>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</si>
  <si>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</si>
  <si>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</si>
  <si>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</si>
  <si>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</si>
  <si>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</si>
  <si>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</si>
  <si>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</si>
  <si>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</si>
  <si>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大和町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</si>
  <si>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</si>
  <si>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</si>
  <si>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</si>
  <si>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</si>
  <si>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</si>
  <si>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</si>
  <si>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</si>
  <si>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</si>
  <si>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</si>
  <si>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</si>
  <si>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</si>
  <si>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人口増加等により、有収水量は増加傾向にあるものの、それに伴う施設の維持管理等に係る費用の増加が見込まれます。
  今後の投資については、計画的な施設の維持管理及び更新を図っていき、持続可能な下水道事業のため、収入の確保と安定かつ効率的な経営を行っていきます。
　</t>
    <rPh sb="1" eb="3">
      <t>ジンコウ</t>
    </rPh>
    <rPh sb="3" eb="5">
      <t>ゾウカ</t>
    </rPh>
    <rPh sb="5" eb="6">
      <t>ナド</t>
    </rPh>
    <rPh sb="10" eb="11">
      <t>ユウ</t>
    </rPh>
    <rPh sb="11" eb="12">
      <t>シュウ</t>
    </rPh>
    <rPh sb="12" eb="14">
      <t>スイリョウ</t>
    </rPh>
    <rPh sb="15" eb="17">
      <t>ゾウカ</t>
    </rPh>
    <rPh sb="17" eb="19">
      <t>ケイコウ</t>
    </rPh>
    <rPh sb="29" eb="30">
      <t>トモナ</t>
    </rPh>
    <rPh sb="31" eb="33">
      <t>シセツ</t>
    </rPh>
    <rPh sb="34" eb="36">
      <t>イジ</t>
    </rPh>
    <rPh sb="36" eb="38">
      <t>カンリ</t>
    </rPh>
    <rPh sb="38" eb="39">
      <t>ナド</t>
    </rPh>
    <rPh sb="40" eb="41">
      <t>カカ</t>
    </rPh>
    <rPh sb="42" eb="44">
      <t>ヒヨウ</t>
    </rPh>
    <rPh sb="45" eb="47">
      <t>ゾウカ</t>
    </rPh>
    <rPh sb="48" eb="50">
      <t>ミコ</t>
    </rPh>
    <rPh sb="58" eb="60">
      <t>コンゴ</t>
    </rPh>
    <rPh sb="91" eb="93">
      <t>ジゾク</t>
    </rPh>
    <rPh sb="93" eb="95">
      <t>カノウ</t>
    </rPh>
    <rPh sb="96" eb="99">
      <t>ゲスイドウ</t>
    </rPh>
    <rPh sb="99" eb="101">
      <t>ジギョウ</t>
    </rPh>
    <rPh sb="105" eb="107">
      <t>シュウニュウ</t>
    </rPh>
    <rPh sb="108" eb="110">
      <t>カクホ</t>
    </rPh>
    <rPh sb="111" eb="113">
      <t>アンテイ</t>
    </rPh>
    <rPh sb="115" eb="118">
      <t>コウリツテキ</t>
    </rPh>
    <rPh sb="119" eb="121">
      <t>ケイエイ</t>
    </rPh>
    <rPh sb="122" eb="123">
      <t>オコナ</t>
    </rPh>
    <phoneticPr fontId="4"/>
  </si>
  <si>
    <t>　①収益的収支比率については、人口増加に伴う下水道使用料の増加等で改善が見られるが、企業債の償還のために資本費平準化債を発行しているため、１００％を下回っております。
　②累積欠損金、③流動比率は、該当はなく、毎年黒字決算となっています。
　④企業債残高は、平均値を下回っている状況だが、今後、公共下水道や流域下水道の更新事業が、見込まれます。
　類似団体と比べ、⑥汚水処理原価は低くなっており、⑤経費回収率については、平均を上回っているものの、汚水処理経費について、下水道使用料で賄えるように、収入増加やコスト削減に努める必要があります。
　⑦施設利用率は、県の吉田川流域下水道に接続しているため、該当ありません。
　⑧水洗化率は、増加傾向になってます。下水道の水洗化は、下水道法により、供用開始後、すみやかに下水道に接続することとなっているが、接続のための個人負担もあるため、未接続の方もおり、水洗化融資あっせん制度（利子補給）の周知を図りながら、水洗化を促してまいります。
　</t>
    <rPh sb="31" eb="32">
      <t>ナド</t>
    </rPh>
    <rPh sb="42" eb="44">
      <t>キギョウ</t>
    </rPh>
    <rPh sb="44" eb="45">
      <t>サイ</t>
    </rPh>
    <rPh sb="46" eb="48">
      <t>ショウカン</t>
    </rPh>
    <rPh sb="52" eb="54">
      <t>シホン</t>
    </rPh>
    <rPh sb="54" eb="55">
      <t>ヒ</t>
    </rPh>
    <rPh sb="55" eb="57">
      <t>ヘイジュン</t>
    </rPh>
    <rPh sb="57" eb="58">
      <t>カ</t>
    </rPh>
    <rPh sb="58" eb="59">
      <t>サイ</t>
    </rPh>
    <rPh sb="60" eb="62">
      <t>ハッコウ</t>
    </rPh>
    <rPh sb="74" eb="76">
      <t>シタマワ</t>
    </rPh>
    <rPh sb="129" eb="131">
      <t>ヘイキン</t>
    </rPh>
    <rPh sb="131" eb="132">
      <t>チ</t>
    </rPh>
    <rPh sb="133" eb="135">
      <t>シタマワ</t>
    </rPh>
    <rPh sb="139" eb="141">
      <t>ジョウキョウ</t>
    </rPh>
    <rPh sb="165" eb="167">
      <t>ミコ</t>
    </rPh>
    <rPh sb="248" eb="250">
      <t>シュウニュウ</t>
    </rPh>
    <rPh sb="250" eb="252">
      <t>ゾウカ</t>
    </rPh>
    <rPh sb="256" eb="258">
      <t>サクゲン</t>
    </rPh>
    <rPh sb="259" eb="260">
      <t>ツト</t>
    </rPh>
    <rPh sb="262" eb="264">
      <t>ヒツヨウ</t>
    </rPh>
    <rPh sb="280" eb="281">
      <t>ケン</t>
    </rPh>
    <rPh sb="282" eb="284">
      <t>ヨシダ</t>
    </rPh>
    <rPh sb="284" eb="285">
      <t>ガワ</t>
    </rPh>
    <rPh sb="300" eb="302">
      <t>ガイトウ</t>
    </rPh>
    <phoneticPr fontId="4"/>
  </si>
  <si>
    <t>　下水道管渠については、耐用年数が５０年であり、平成元年建設開始なので、更新はまだ先の状況であるが、必要に応じ、修繕を行っております。
　また、現在、町内に５２箇所あるマンホールポンプについて、一番古いもので、設置後２０年以上が経過しており、平成２１年度に公共下水道施設長寿命化基礎調査を行い、併せて、平成２２年度に公共下水道施設長寿命化計画（平成２５～２９年度）を策定するとともに、カメラ調査による、管渠の状況調査など、関連設備の状況把握に努めております。
  平成２５年度から、マンホールポンプを中心に、補助事業を活用し、毎年計画的に改築・更新を行っております。
　今後は、大和町下水道ストックマネジメント計画（平成２９年３月策定）により、計画的かつ効率的な施設の維持管理と更新を図っていきます。</t>
    <rPh sb="3" eb="4">
      <t>ドウ</t>
    </rPh>
    <rPh sb="4" eb="5">
      <t>カン</t>
    </rPh>
    <rPh sb="5" eb="6">
      <t>キョ</t>
    </rPh>
    <rPh sb="12" eb="14">
      <t>タイヨウ</t>
    </rPh>
    <rPh sb="14" eb="16">
      <t>ネンスウ</t>
    </rPh>
    <rPh sb="19" eb="20">
      <t>ネン</t>
    </rPh>
    <rPh sb="24" eb="26">
      <t>ヘイセイ</t>
    </rPh>
    <rPh sb="26" eb="28">
      <t>ガンネン</t>
    </rPh>
    <rPh sb="28" eb="30">
      <t>ケンセツ</t>
    </rPh>
    <rPh sb="30" eb="32">
      <t>カイシ</t>
    </rPh>
    <rPh sb="36" eb="38">
      <t>コウシン</t>
    </rPh>
    <rPh sb="41" eb="42">
      <t>サキ</t>
    </rPh>
    <rPh sb="43" eb="45">
      <t>ジョウキョウ</t>
    </rPh>
    <rPh sb="50" eb="52">
      <t>ヒツヨウ</t>
    </rPh>
    <rPh sb="53" eb="54">
      <t>オウ</t>
    </rPh>
    <rPh sb="56" eb="58">
      <t>シュウゼン</t>
    </rPh>
    <rPh sb="59" eb="60">
      <t>オコナ</t>
    </rPh>
    <rPh sb="172" eb="174">
      <t>ヘイセイ</t>
    </rPh>
    <rPh sb="179" eb="181">
      <t>ネンド</t>
    </rPh>
    <rPh sb="285" eb="287">
      <t>コンゴ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</si>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</sst>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05472"/>
        <c:axId val="199505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0.14000000000000001</c:v>
                </c:pt>
                <c:pt idx="2">
                  <c:v>0.03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05472"/>
        <c:axId val="199505864"/>
      </c:lineChart>
      <c:dateAx>
        <c:axId val="19950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505864"/>
        <c:crosses val="autoZero"/>
        <c:auto val="1"/>
        <c:lblOffset val="100"/>
        <c:baseTimeUnit val="years"/>
      </c:dateAx>
      <c:valAx>
        <c:axId val="199505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50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0504"/>
        <c:axId val="31053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49.29</c:v>
                </c:pt>
                <c:pt idx="1">
                  <c:v>50.32</c:v>
                </c:pt>
                <c:pt idx="2">
                  <c:v>49.89</c:v>
                </c:pt>
                <c:pt idx="3">
                  <c:v>49.39</c:v>
                </c:pt>
                <c:pt idx="4">
                  <c:v>49.25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530504"/>
        <c:axId val="310530896"/>
      </c:lineChart>
      <c:dateAx>
        <c:axId val="310530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530896"/>
        <c:crosses val="autoZero"/>
        <c:auto val="1"/>
        <c:lblOffset val="100"/>
        <c:baseTimeUnit val="years"/>
      </c:dateAx>
      <c:valAx>
        <c:axId val="31053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530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86.24</c:v>
                </c:pt>
                <c:pt idx="1">
                  <c:v>86.42</c:v>
                </c:pt>
                <c:pt idx="2">
                  <c:v>86.85</c:v>
                </c:pt>
                <c:pt idx="3">
                  <c:v>87.32</c:v>
                </c:pt>
                <c:pt idx="4">
                  <c:v>87.58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532072"/>
        <c:axId val="31053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84.31</c:v>
                </c:pt>
                <c:pt idx="1">
                  <c:v>84.57</c:v>
                </c:pt>
                <c:pt idx="2">
                  <c:v>84.73</c:v>
                </c:pt>
                <c:pt idx="3">
                  <c:v>83.96</c:v>
                </c:pt>
                <c:pt idx="4">
                  <c:v>84.12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532072"/>
        <c:axId val="310532464"/>
      </c:lineChart>
      <c:dateAx>
        <c:axId val="310532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532464"/>
        <c:crosses val="autoZero"/>
        <c:auto val="1"/>
        <c:lblOffset val="100"/>
        <c:baseTimeUnit val="years"/>
      </c:dateAx>
      <c:valAx>
        <c:axId val="31053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532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50.25</c:v>
                </c:pt>
                <c:pt idx="1">
                  <c:v>66.03</c:v>
                </c:pt>
                <c:pt idx="2">
                  <c:v>79.16</c:v>
                </c:pt>
                <c:pt idx="3">
                  <c:v>80.400000000000006</c:v>
                </c:pt>
                <c:pt idx="4">
                  <c:v>80.11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07040"/>
        <c:axId val="199507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07040"/>
        <c:axId val="199507432"/>
      </c:lineChart>
      <c:dateAx>
        <c:axId val="19950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507432"/>
        <c:crosses val="autoZero"/>
        <c:auto val="1"/>
        <c:lblOffset val="100"/>
        <c:baseTimeUnit val="years"/>
      </c:dateAx>
      <c:valAx>
        <c:axId val="199507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50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08608"/>
        <c:axId val="19950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08608"/>
        <c:axId val="199509000"/>
      </c:lineChart>
      <c:dateAx>
        <c:axId val="19950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509000"/>
        <c:crosses val="autoZero"/>
        <c:auto val="1"/>
        <c:lblOffset val="100"/>
        <c:baseTimeUnit val="years"/>
      </c:dateAx>
      <c:valAx>
        <c:axId val="19950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50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10176"/>
        <c:axId val="199510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10176"/>
        <c:axId val="199510568"/>
      </c:lineChart>
      <c:dateAx>
        <c:axId val="19951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510568"/>
        <c:crosses val="autoZero"/>
        <c:auto val="1"/>
        <c:lblOffset val="100"/>
        <c:baseTimeUnit val="years"/>
      </c:dateAx>
      <c:valAx>
        <c:axId val="199510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51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149360"/>
        <c:axId val="31014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49360"/>
        <c:axId val="310149752"/>
      </c:lineChart>
      <c:dateAx>
        <c:axId val="31014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149752"/>
        <c:crosses val="autoZero"/>
        <c:auto val="1"/>
        <c:lblOffset val="100"/>
        <c:baseTimeUnit val="years"/>
      </c:dateAx>
      <c:valAx>
        <c:axId val="31014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14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150928"/>
        <c:axId val="310151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50928"/>
        <c:axId val="310151320"/>
      </c:lineChart>
      <c:dateAx>
        <c:axId val="31015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151320"/>
        <c:crosses val="autoZero"/>
        <c:auto val="1"/>
        <c:lblOffset val="100"/>
        <c:baseTimeUnit val="years"/>
      </c:dateAx>
      <c:valAx>
        <c:axId val="310151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15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987.02</c:v>
                </c:pt>
                <c:pt idx="1">
                  <c:v>601.29999999999995</c:v>
                </c:pt>
                <c:pt idx="2">
                  <c:v>628.12</c:v>
                </c:pt>
                <c:pt idx="3">
                  <c:v>584.71</c:v>
                </c:pt>
                <c:pt idx="4">
                  <c:v>674.8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152496"/>
        <c:axId val="31015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1309.43</c:v>
                </c:pt>
                <c:pt idx="1">
                  <c:v>1306.92</c:v>
                </c:pt>
                <c:pt idx="2">
                  <c:v>1203.71</c:v>
                </c:pt>
                <c:pt idx="3">
                  <c:v>1162.3599999999999</c:v>
                </c:pt>
                <c:pt idx="4">
                  <c:v>1047.6500000000001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52496"/>
        <c:axId val="310152888"/>
      </c:lineChart>
      <c:dateAx>
        <c:axId val="31015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152888"/>
        <c:crosses val="autoZero"/>
        <c:auto val="1"/>
        <c:lblOffset val="100"/>
        <c:baseTimeUnit val="years"/>
      </c:dateAx>
      <c:valAx>
        <c:axId val="31015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15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95.27</c:v>
                </c:pt>
                <c:pt idx="1">
                  <c:v>92.35</c:v>
                </c:pt>
                <c:pt idx="2">
                  <c:v>90.85</c:v>
                </c:pt>
                <c:pt idx="3">
                  <c:v>90.76</c:v>
                </c:pt>
                <c:pt idx="4">
                  <c:v>80.959999999999994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154064"/>
        <c:axId val="310154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67.59</c:v>
                </c:pt>
                <c:pt idx="1">
                  <c:v>68.510000000000005</c:v>
                </c:pt>
                <c:pt idx="2">
                  <c:v>69.739999999999995</c:v>
                </c:pt>
                <c:pt idx="3">
                  <c:v>68.209999999999994</c:v>
                </c:pt>
                <c:pt idx="4">
                  <c:v>74.040000000000006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54064"/>
        <c:axId val="310154456"/>
      </c:lineChart>
      <c:dateAx>
        <c:axId val="31015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154456"/>
        <c:crosses val="autoZero"/>
        <c:auto val="1"/>
        <c:lblOffset val="100"/>
        <c:baseTimeUnit val="years"/>
      </c:dateAx>
      <c:valAx>
        <c:axId val="310154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15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134.03</c:v>
                </c:pt>
                <c:pt idx="1">
                  <c:v>136.31</c:v>
                </c:pt>
                <c:pt idx="2">
                  <c:v>142.35</c:v>
                </c:pt>
                <c:pt idx="3">
                  <c:v>142.30000000000001</c:v>
                </c:pt>
                <c:pt idx="4">
                  <c:v>158.85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155632"/>
        <c:axId val="31015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251.88</c:v>
                </c:pt>
                <c:pt idx="1">
                  <c:v>247.43</c:v>
                </c:pt>
                <c:pt idx="2">
                  <c:v>248.89</c:v>
                </c:pt>
                <c:pt idx="3">
                  <c:v>250.84</c:v>
                </c:pt>
                <c:pt idx="4">
                  <c:v>235.61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55632"/>
        <c:axId val="310156024"/>
      </c:lineChart>
      <c:dateAx>
        <c:axId val="31015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156024"/>
        <c:crosses val="autoZero"/>
        <c:auto val="1"/>
        <c:lblOffset val="100"/>
        <c:baseTimeUnit val="years"/>
      </c:dateAx>
      <c:valAx>
        <c:axId val="31015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15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Y1" sqref="Y1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宮城県　大和町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28686</v>
      </c>
      <c r="AM8" s="50"/>
      <c r="AN8" s="50"/>
      <c r="AO8" s="50"/>
      <c r="AP8" s="50"/>
      <c r="AQ8" s="50"/>
      <c r="AR8" s="50"/>
      <c r="AS8" s="50"/>
      <c r="AT8" s="45">
        <f>データ!T6</f>
        <v>225.49</v>
      </c>
      <c r="AU8" s="45"/>
      <c r="AV8" s="45"/>
      <c r="AW8" s="45"/>
      <c r="AX8" s="45"/>
      <c r="AY8" s="45"/>
      <c r="AZ8" s="45"/>
      <c r="BA8" s="45"/>
      <c r="BB8" s="45">
        <f>データ!U6</f>
        <v>127.22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87.02</v>
      </c>
      <c r="Q10" s="45"/>
      <c r="R10" s="45"/>
      <c r="S10" s="45"/>
      <c r="T10" s="45"/>
      <c r="U10" s="45"/>
      <c r="V10" s="45"/>
      <c r="W10" s="45">
        <f>データ!Q6</f>
        <v>80.55</v>
      </c>
      <c r="X10" s="45"/>
      <c r="Y10" s="45"/>
      <c r="Z10" s="45"/>
      <c r="AA10" s="45"/>
      <c r="AB10" s="45"/>
      <c r="AC10" s="45"/>
      <c r="AD10" s="50">
        <f>データ!R6</f>
        <v>2214</v>
      </c>
      <c r="AE10" s="50"/>
      <c r="AF10" s="50"/>
      <c r="AG10" s="50"/>
      <c r="AH10" s="50"/>
      <c r="AI10" s="50"/>
      <c r="AJ10" s="50"/>
      <c r="AK10" s="2"/>
      <c r="AL10" s="50">
        <f>データ!V6</f>
        <v>24951</v>
      </c>
      <c r="AM10" s="50"/>
      <c r="AN10" s="50"/>
      <c r="AO10" s="50"/>
      <c r="AP10" s="50"/>
      <c r="AQ10" s="50"/>
      <c r="AR10" s="50"/>
      <c r="AS10" s="50"/>
      <c r="AT10" s="45">
        <f>データ!W6</f>
        <v>10.9</v>
      </c>
      <c r="AU10" s="45"/>
      <c r="AV10" s="45"/>
      <c r="AW10" s="45"/>
      <c r="AX10" s="45"/>
      <c r="AY10" s="45"/>
      <c r="AZ10" s="45"/>
      <c r="BA10" s="45"/>
      <c r="BB10" s="45">
        <f>データ!X6</f>
        <v>2289.08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121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44211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大和町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87.02</v>
      </c>
      <c r="Q6" s="34">
        <f t="shared" si="3"/>
        <v>80.55</v>
      </c>
      <c r="R6" s="34">
        <f t="shared" si="3"/>
        <v>2214</v>
      </c>
      <c r="S6" s="34">
        <f t="shared" si="3"/>
        <v>28686</v>
      </c>
      <c r="T6" s="34">
        <f t="shared" si="3"/>
        <v>225.49</v>
      </c>
      <c r="U6" s="34">
        <f t="shared" si="3"/>
        <v>127.22</v>
      </c>
      <c r="V6" s="34">
        <f t="shared" si="3"/>
        <v>24951</v>
      </c>
      <c r="W6" s="34">
        <f t="shared" si="3"/>
        <v>10.9</v>
      </c>
      <c r="X6" s="34">
        <f t="shared" si="3"/>
        <v>2289.08</v>
      </c>
      <c r="Y6" s="35">
        <f>IF(Y7="",NA(),Y7)</f>
        <v>50.25</v>
      </c>
      <c r="Z6" s="35">
        <f t="shared" ref="Z6:AH6" si="4">IF(Z7="",NA(),Z7)</f>
        <v>66.03</v>
      </c>
      <c r="AA6" s="35">
        <f t="shared" si="4"/>
        <v>79.16</v>
      </c>
      <c r="AB6" s="35">
        <f t="shared" si="4"/>
        <v>80.400000000000006</v>
      </c>
      <c r="AC6" s="35">
        <f t="shared" si="4"/>
        <v>80.11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987.02</v>
      </c>
      <c r="BG6" s="35">
        <f t="shared" ref="BG6:BO6" si="7">IF(BG7="",NA(),BG7)</f>
        <v>601.29999999999995</v>
      </c>
      <c r="BH6" s="35">
        <f t="shared" si="7"/>
        <v>628.12</v>
      </c>
      <c r="BI6" s="35">
        <f t="shared" si="7"/>
        <v>584.71</v>
      </c>
      <c r="BJ6" s="35">
        <f t="shared" si="7"/>
        <v>674.8</v>
      </c>
      <c r="BK6" s="35">
        <f t="shared" si="7"/>
        <v>1309.43</v>
      </c>
      <c r="BL6" s="35">
        <f t="shared" si="7"/>
        <v>1306.92</v>
      </c>
      <c r="BM6" s="35">
        <f t="shared" si="7"/>
        <v>1203.71</v>
      </c>
      <c r="BN6" s="35">
        <f t="shared" si="7"/>
        <v>1162.3599999999999</v>
      </c>
      <c r="BO6" s="35">
        <f t="shared" si="7"/>
        <v>1047.6500000000001</v>
      </c>
      <c r="BP6" s="34" t="str">
        <f>IF(BP7="","",IF(BP7="-","【-】","【"&amp;SUBSTITUTE(TEXT(BP7,"#,##0.00"),"-","△")&amp;"】"))</f>
        <v>【728.30】</v>
      </c>
      <c r="BQ6" s="35">
        <f>IF(BQ7="",NA(),BQ7)</f>
        <v>95.27</v>
      </c>
      <c r="BR6" s="35">
        <f t="shared" ref="BR6:BZ6" si="8">IF(BR7="",NA(),BR7)</f>
        <v>92.35</v>
      </c>
      <c r="BS6" s="35">
        <f t="shared" si="8"/>
        <v>90.85</v>
      </c>
      <c r="BT6" s="35">
        <f t="shared" si="8"/>
        <v>90.76</v>
      </c>
      <c r="BU6" s="35">
        <f t="shared" si="8"/>
        <v>80.959999999999994</v>
      </c>
      <c r="BV6" s="35">
        <f t="shared" si="8"/>
        <v>67.59</v>
      </c>
      <c r="BW6" s="35">
        <f t="shared" si="8"/>
        <v>68.510000000000005</v>
      </c>
      <c r="BX6" s="35">
        <f t="shared" si="8"/>
        <v>69.739999999999995</v>
      </c>
      <c r="BY6" s="35">
        <f t="shared" si="8"/>
        <v>68.209999999999994</v>
      </c>
      <c r="BZ6" s="35">
        <f t="shared" si="8"/>
        <v>74.040000000000006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134.03</v>
      </c>
      <c r="CC6" s="35">
        <f t="shared" ref="CC6:CK6" si="9">IF(CC7="",NA(),CC7)</f>
        <v>136.31</v>
      </c>
      <c r="CD6" s="35">
        <f t="shared" si="9"/>
        <v>142.35</v>
      </c>
      <c r="CE6" s="35">
        <f t="shared" si="9"/>
        <v>142.30000000000001</v>
      </c>
      <c r="CF6" s="35">
        <f t="shared" si="9"/>
        <v>158.85</v>
      </c>
      <c r="CG6" s="35">
        <f t="shared" si="9"/>
        <v>251.88</v>
      </c>
      <c r="CH6" s="35">
        <f t="shared" si="9"/>
        <v>247.43</v>
      </c>
      <c r="CI6" s="35">
        <f t="shared" si="9"/>
        <v>248.89</v>
      </c>
      <c r="CJ6" s="35">
        <f t="shared" si="9"/>
        <v>250.84</v>
      </c>
      <c r="CK6" s="35">
        <f t="shared" si="9"/>
        <v>235.61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49.29</v>
      </c>
      <c r="CS6" s="35">
        <f t="shared" si="10"/>
        <v>50.32</v>
      </c>
      <c r="CT6" s="35">
        <f t="shared" si="10"/>
        <v>49.89</v>
      </c>
      <c r="CU6" s="35">
        <f t="shared" si="10"/>
        <v>49.39</v>
      </c>
      <c r="CV6" s="35">
        <f t="shared" si="10"/>
        <v>49.25</v>
      </c>
      <c r="CW6" s="34" t="str">
        <f>IF(CW7="","",IF(CW7="-","【-】","【"&amp;SUBSTITUTE(TEXT(CW7,"#,##0.00"),"-","△")&amp;"】"))</f>
        <v>【60.09】</v>
      </c>
      <c r="CX6" s="35">
        <f>IF(CX7="",NA(),CX7)</f>
        <v>86.24</v>
      </c>
      <c r="CY6" s="35">
        <f t="shared" ref="CY6:DG6" si="11">IF(CY7="",NA(),CY7)</f>
        <v>86.42</v>
      </c>
      <c r="CZ6" s="35">
        <f t="shared" si="11"/>
        <v>86.85</v>
      </c>
      <c r="DA6" s="35">
        <f t="shared" si="11"/>
        <v>87.32</v>
      </c>
      <c r="DB6" s="35">
        <f t="shared" si="11"/>
        <v>87.58</v>
      </c>
      <c r="DC6" s="35">
        <f t="shared" si="11"/>
        <v>84.31</v>
      </c>
      <c r="DD6" s="35">
        <f t="shared" si="11"/>
        <v>84.57</v>
      </c>
      <c r="DE6" s="35">
        <f t="shared" si="11"/>
        <v>84.73</v>
      </c>
      <c r="DF6" s="35">
        <f t="shared" si="11"/>
        <v>83.96</v>
      </c>
      <c r="DG6" s="35">
        <f t="shared" si="11"/>
        <v>84.12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0.03</v>
      </c>
      <c r="EI6" s="34">
        <f t="shared" si="14"/>
        <v>0</v>
      </c>
      <c r="EJ6" s="35">
        <f t="shared" si="14"/>
        <v>7.0000000000000007E-2</v>
      </c>
      <c r="EK6" s="35">
        <f t="shared" si="14"/>
        <v>0.14000000000000001</v>
      </c>
      <c r="EL6" s="35">
        <f t="shared" si="14"/>
        <v>0.03</v>
      </c>
      <c r="EM6" s="35">
        <f t="shared" si="14"/>
        <v>0.15</v>
      </c>
      <c r="EN6" s="35">
        <f t="shared" si="14"/>
        <v>0.1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44211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87.02</v>
      </c>
      <c r="Q7" s="38">
        <v>80.55</v>
      </c>
      <c r="R7" s="38">
        <v>2214</v>
      </c>
      <c r="S7" s="38">
        <v>28686</v>
      </c>
      <c r="T7" s="38">
        <v>225.49</v>
      </c>
      <c r="U7" s="38">
        <v>127.22</v>
      </c>
      <c r="V7" s="38">
        <v>24951</v>
      </c>
      <c r="W7" s="38">
        <v>10.9</v>
      </c>
      <c r="X7" s="38">
        <v>2289.08</v>
      </c>
      <c r="Y7" s="38">
        <v>50.25</v>
      </c>
      <c r="Z7" s="38">
        <v>66.03</v>
      </c>
      <c r="AA7" s="38">
        <v>79.16</v>
      </c>
      <c r="AB7" s="38">
        <v>80.400000000000006</v>
      </c>
      <c r="AC7" s="38">
        <v>80.11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987.02</v>
      </c>
      <c r="BG7" s="38">
        <v>601.29999999999995</v>
      </c>
      <c r="BH7" s="38">
        <v>628.12</v>
      </c>
      <c r="BI7" s="38">
        <v>584.71</v>
      </c>
      <c r="BJ7" s="38">
        <v>674.8</v>
      </c>
      <c r="BK7" s="38">
        <v>1309.43</v>
      </c>
      <c r="BL7" s="38">
        <v>1306.92</v>
      </c>
      <c r="BM7" s="38">
        <v>1203.71</v>
      </c>
      <c r="BN7" s="38">
        <v>1162.3599999999999</v>
      </c>
      <c r="BO7" s="38">
        <v>1047.6500000000001</v>
      </c>
      <c r="BP7" s="38">
        <v>728.3</v>
      </c>
      <c r="BQ7" s="38">
        <v>95.27</v>
      </c>
      <c r="BR7" s="38">
        <v>92.35</v>
      </c>
      <c r="BS7" s="38">
        <v>90.85</v>
      </c>
      <c r="BT7" s="38">
        <v>90.76</v>
      </c>
      <c r="BU7" s="38">
        <v>80.959999999999994</v>
      </c>
      <c r="BV7" s="38">
        <v>67.59</v>
      </c>
      <c r="BW7" s="38">
        <v>68.510000000000005</v>
      </c>
      <c r="BX7" s="38">
        <v>69.739999999999995</v>
      </c>
      <c r="BY7" s="38">
        <v>68.209999999999994</v>
      </c>
      <c r="BZ7" s="38">
        <v>74.040000000000006</v>
      </c>
      <c r="CA7" s="38">
        <v>100.04</v>
      </c>
      <c r="CB7" s="38">
        <v>134.03</v>
      </c>
      <c r="CC7" s="38">
        <v>136.31</v>
      </c>
      <c r="CD7" s="38">
        <v>142.35</v>
      </c>
      <c r="CE7" s="38">
        <v>142.30000000000001</v>
      </c>
      <c r="CF7" s="38">
        <v>158.85</v>
      </c>
      <c r="CG7" s="38">
        <v>251.88</v>
      </c>
      <c r="CH7" s="38">
        <v>247.43</v>
      </c>
      <c r="CI7" s="38">
        <v>248.89</v>
      </c>
      <c r="CJ7" s="38">
        <v>250.84</v>
      </c>
      <c r="CK7" s="38">
        <v>235.61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49.29</v>
      </c>
      <c r="CS7" s="38">
        <v>50.32</v>
      </c>
      <c r="CT7" s="38">
        <v>49.89</v>
      </c>
      <c r="CU7" s="38">
        <v>49.39</v>
      </c>
      <c r="CV7" s="38">
        <v>49.25</v>
      </c>
      <c r="CW7" s="38">
        <v>60.09</v>
      </c>
      <c r="CX7" s="38">
        <v>86.24</v>
      </c>
      <c r="CY7" s="38">
        <v>86.42</v>
      </c>
      <c r="CZ7" s="38">
        <v>86.85</v>
      </c>
      <c r="DA7" s="38">
        <v>87.32</v>
      </c>
      <c r="DB7" s="38">
        <v>87.58</v>
      </c>
      <c r="DC7" s="38">
        <v>84.31</v>
      </c>
      <c r="DD7" s="38">
        <v>84.57</v>
      </c>
      <c r="DE7" s="38">
        <v>84.73</v>
      </c>
      <c r="DF7" s="38">
        <v>83.96</v>
      </c>
      <c r="DG7" s="38">
        <v>84.12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0.03</v>
      </c>
      <c r="EI7" s="38">
        <v>0</v>
      </c>
      <c r="EJ7" s="38">
        <v>7.0000000000000007E-2</v>
      </c>
      <c r="EK7" s="38">
        <v>0.14000000000000001</v>
      </c>
      <c r="EL7" s="38">
        <v>0.03</v>
      </c>
      <c r="EM7" s="38">
        <v>0.15</v>
      </c>
      <c r="EN7" s="38">
        <v>0.1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安住 健二</cp:lastModifiedBy>
  <cp:lastPrinted>2018-01-30T09:47:54Z</cp:lastPrinted>
  <dcterms:created xsi:type="dcterms:W3CDTF">2017-12-25T02:02:40Z</dcterms:created>
  <dcterms:modified xsi:type="dcterms:W3CDTF">2018-01-30T10:07:23Z</dcterms:modified>
  <cp:category/>
</cp:coreProperties>
</file>