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6 利府町★\02修正版\"/>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W8" i="4"/>
  <c r="I8" i="4"/>
  <c r="B8" i="4"/>
  <c r="B6" i="4"/>
  <c r="D10" i="5" l="1"/>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<sst xmlns="http://schemas.openxmlformats.org/spreadsheetml/2006/main" count="245" uniqueCount="125">
  <si>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</si>
  <si>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</si>
  <si>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</si>
  <si>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</si>
  <si>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</si>
  <si>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</si>
  <si>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</si>
  <si>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</si>
  <si>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</si>
  <si>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</si>
  <si>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</si>
  <si>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</si>
  <si>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</si>
  <si>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</si>
  <si>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</si>
  <si>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</si>
  <si>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</si>
  <si>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</si>
  <si>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</si>
  <si>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</si>
  <si>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</si>
  <si>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</si>
  <si>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</si>
  <si>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</si>
  <si>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</si>
  <si>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</si>
  <si>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</si>
  <si>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</si>
  <si>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</si>
  <si>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</si>
  <si>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</si>
  <si>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</si>
  <si>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</si>
  <si>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</si>
  <si>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</si>
  <si>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</si>
  <si>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</si>
  <si>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</si>
  <si>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</si>
  <si>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</si>
  <si>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</si>
  <si>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</si>
  <si>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</si>
  <si>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</si>
  <si>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</si>
  <si>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</si>
  <si>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</si>
  <si>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</si>
  <si>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</si>
  <si>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</si>
  <si>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</si>
  <si>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</si>
  <si>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</si>
  <si>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</si>
  <si>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</si>
  <si>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</si>
  <si>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</si>
  <si>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</si>
  <si>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</si>
  <si>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</si>
  <si>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</si>
  <si>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</si>
  <si>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</si>
  <si>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</si>
  <si>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</si>
  <si>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</si>
  <si>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</si>
  <si>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</si>
  <si>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</si>
  <si>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</si>
  <si>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</si>
  <si>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</si>
  <si>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</si>
  <si>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</si>
  <si>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</si>
  <si>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</si>
  <si>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</si>
  <si>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</si>
  <si>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</si>
  <si>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</si>
  <si>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</si>
  <si>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</si>
  <si>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</si>
  <si>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</si>
  <si>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</si>
  <si>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</si>
  <si>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</si>
  <si>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</si>
  <si>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</si>
  <si>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</si>
  <si>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</si>
  <si>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</si>
  <si>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</si>
  <si>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</si>
  <si>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</si>
  <si>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</si>
  <si>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</si>
  <si>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</si>
  <si>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</si>
  <si>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</si>
  <si>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</si>
  <si>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</si>
  <si>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</si>
  <si>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</si>
  <si>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</si>
  <si>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</si>
  <si>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</si>
  <si>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</si>
  <si>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</si>
  <si>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利府町</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</si>
  <si>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</si>
  <si>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</si>
  <si>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</si>
  <si>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</si>
  <si>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</si>
  <si>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</si>
  <si>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</si>
  <si>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</si>
  <si>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</si>
  <si>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</si>
  <si>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</si>
  <si>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管渠調査（カメラ調査、マンホール調査等）の結果を受け、平成２８年度から管渠等長寿命化対策補修工事に着手し、平成２９年度も継続中である。
　本町下水道事業については、地方公営企業法適用を予定しており、重要な経営資源である事業資産管理を実施する事により、確実に見込まれる本格的な資産の老朽化に備えてゆきたい。</t>
    <rPh sb="54" eb="56">
      <t>ヘイセイ</t>
    </rPh>
    <rPh sb="58" eb="60">
      <t>ネンド</t>
    </rPh>
    <rPh sb="61" eb="63">
      <t>ケイゾク</t>
    </rPh>
    <rPh sb="63" eb="64">
      <t>チュウ</t>
    </rPh>
    <rPh sb="70" eb="72">
      <t>ホンチョウ</t>
    </rPh>
    <rPh sb="72" eb="75">
      <t>ゲスイドウ</t>
    </rPh>
    <rPh sb="75" eb="77">
      <t>ジギョウ</t>
    </rPh>
    <rPh sb="83" eb="85">
      <t>チホウ</t>
    </rPh>
    <rPh sb="85" eb="87">
      <t>コウエイ</t>
    </rPh>
    <rPh sb="87" eb="89">
      <t>キギョウ</t>
    </rPh>
    <rPh sb="89" eb="90">
      <t>ホウ</t>
    </rPh>
    <rPh sb="90" eb="92">
      <t>テキヨウ</t>
    </rPh>
    <rPh sb="93" eb="95">
      <t>ヨテイ</t>
    </rPh>
    <rPh sb="110" eb="112">
      <t>ジギョウ</t>
    </rPh>
    <rPh sb="112" eb="114">
      <t>シサン</t>
    </rPh>
    <rPh sb="114" eb="116">
      <t>カンリ</t>
    </rPh>
    <rPh sb="117" eb="119">
      <t>ジッシ</t>
    </rPh>
    <rPh sb="121" eb="122">
      <t>コト</t>
    </rPh>
    <rPh sb="126" eb="128">
      <t>カクジツ</t>
    </rPh>
    <rPh sb="129" eb="131">
      <t>ミコ</t>
    </rPh>
    <rPh sb="134" eb="137">
      <t>ホンカクテキ</t>
    </rPh>
    <rPh sb="138" eb="140">
      <t>シサン</t>
    </rPh>
    <rPh sb="141" eb="144">
      <t>ロウキュウカ</t>
    </rPh>
    <rPh sb="145" eb="146">
      <t>ソナ</t>
    </rPh>
    <phoneticPr fontId="4"/>
  </si>
  <si>
    <t>　本町下水道事業の経営状況は全体的に概ね良好な状態を維持しながら近年推移しており、今後の事業推進に際しては費用対効果を考慮し、公共下水道が未整備の区域における合併浄化槽の活用も検討していきたい。
　平成２３年の東日本大震災発生に伴い下水道施設が受けた大きな被害については、復旧作業を全て終了しているが、震災後に増加傾向にある不明水対策が今のところの課題となっている。
　現時点において、老朽化による管渠等への大きな損傷は幸いにも見られないが、平成２８年度から開始している管渠等長寿命化対策補修工事と併せ、不明水調査等を実施して行くことにより、事業の収益性を高めてゆくことを検討したい。</t>
    <rPh sb="1" eb="3">
      <t>ホンチョウ</t>
    </rPh>
    <rPh sb="3" eb="6">
      <t>ゲスイドウ</t>
    </rPh>
    <rPh sb="6" eb="8">
      <t>ジギョウ</t>
    </rPh>
    <rPh sb="23" eb="25">
      <t>ジョウタイ</t>
    </rPh>
    <rPh sb="26" eb="28">
      <t>イジ</t>
    </rPh>
    <rPh sb="32" eb="34">
      <t>キンネン</t>
    </rPh>
    <rPh sb="44" eb="46">
      <t>ジギョウ</t>
    </rPh>
    <rPh sb="46" eb="48">
      <t>スイシン</t>
    </rPh>
    <rPh sb="49" eb="50">
      <t>サイ</t>
    </rPh>
    <rPh sb="53" eb="58">
      <t>ヒヨウタイコウカ</t>
    </rPh>
    <rPh sb="59" eb="61">
      <t>コウリョ</t>
    </rPh>
    <rPh sb="85" eb="87">
      <t>カツヨウ</t>
    </rPh>
    <rPh sb="99" eb="101">
      <t>ヘイセイ</t>
    </rPh>
    <rPh sb="103" eb="104">
      <t>ネン</t>
    </rPh>
    <rPh sb="174" eb="176">
      <t>カダイ</t>
    </rPh>
    <rPh sb="185" eb="188">
      <t>ゲンジテン</t>
    </rPh>
    <rPh sb="193" eb="195">
      <t>ロウキュウ</t>
    </rPh>
    <rPh sb="221" eb="223">
      <t>ヘイセイ</t>
    </rPh>
    <rPh sb="271" eb="273">
      <t>ジギョウ</t>
    </rPh>
    <rPh sb="274" eb="277">
      <t>シュウエキセイ</t>
    </rPh>
    <rPh sb="278" eb="279">
      <t>タカ</t>
    </rPh>
    <phoneticPr fontId="4"/>
  </si>
  <si>
    <t xml:space="preserve"> 直近の３年間において安定した使用料収益を得ることが出来たため、収益的収支比率は８０％を超えている。
　企業債残高については平成１５年度をピークに順調に減少、現在は類似団体の平均を下回っており、今後も経常収支のバランスを考慮した上で整備事業実施及び地方債の借入れ等を行い、適切な財政運営状況を堅持したい。
　また、維持管理面において汚水処理原価は低く抑えられており、懸念された流域下水道維持管理負担金の値上がりに対する大きな影響は幸いなことに見られず、結果として経費回収率は類似団体の平均を上回ることが出来ている。
　不明水対策調査等により有収率の改善を図り、さらなる経費回収率の向上に努めたい。              </t>
    <rPh sb="44" eb="45">
      <t>コ</t>
    </rPh>
    <rPh sb="116" eb="118">
      <t>セイビ</t>
    </rPh>
    <rPh sb="118" eb="120">
      <t>ジギョウ</t>
    </rPh>
    <rPh sb="120" eb="122">
      <t>ジッシ</t>
    </rPh>
    <rPh sb="122" eb="123">
      <t>オヨ</t>
    </rPh>
    <rPh sb="131" eb="132">
      <t>トウ</t>
    </rPh>
    <rPh sb="143" eb="145">
      <t>ジョウキョウ</t>
    </rPh>
    <rPh sb="146" eb="148">
      <t>ケンジ</t>
    </rPh>
    <rPh sb="157" eb="159">
      <t>イジ</t>
    </rPh>
    <rPh sb="159" eb="161">
      <t>カンリ</t>
    </rPh>
    <rPh sb="161" eb="162">
      <t>メン</t>
    </rPh>
    <rPh sb="226" eb="228">
      <t>ケッカ</t>
    </rPh>
    <rPh sb="251" eb="253">
      <t>デキ</t>
    </rPh>
    <rPh sb="272" eb="273">
      <t>リツ</t>
    </rPh>
    <rPh sb="274" eb="276">
      <t>カイゼン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</si>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</sst>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A-4329-80D2-D50A31B315C7}"/>
            </c:ext>
          </c:extLst>
        </c:ser>
        <c:dLbls>
          <c:showLegendKey val="0"/>
          <c:showVal val="0"/>
          <c:showCatName val="0"/>
          <c:showSerName val="0"/>
          <c:showPercent val="0"/>
          <c:showBubbleSize val="0"/>
        </c:dLbls>
        <c:gapWidth val="150"/>
        <c:axId val="30489600"/>
        <c:axId val="32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056A-4329-80D2-D50A31B315C7}"/>
            </c:ext>
          </c:extLst>
        </c:ser>
        <c:dLbls>
          <c:showLegendKey val="0"/>
          <c:showVal val="0"/>
          <c:showCatName val="0"/>
          <c:showSerName val="0"/>
          <c:showPercent val="0"/>
          <c:showBubbleSize val="0"/>
        </c:dLbls>
        <c:marker val="1"/>
        <c:smooth val="0"/>
        <c:axId val="30489600"/>
        <c:axId val="32339072"/>
      </c:lineChart>
      <c:dateAx>
        <c:axId val="30489600"/>
        <c:scaling>
          <c:orientation val="minMax"/>
        </c:scaling>
        <c:delete val="1"/>
        <c:axPos val="b"/>
        <c:numFmt formatCode="ge" sourceLinked="1"/>
        <c:majorTickMark val="none"/>
        <c:minorTickMark val="none"/>
        <c:tickLblPos val="none"/>
        <c:crossAx val="32339072"/>
        <c:crosses val="autoZero"/>
        <c:auto val="1"/>
        <c:lblOffset val="100"/>
        <c:baseTimeUnit val="years"/>
      </c:dateAx>
      <c:valAx>
        <c:axId val="32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59-4993-A623-BDD94FE28AB8}"/>
            </c:ext>
          </c:extLst>
        </c:ser>
        <c:dLbls>
          <c:showLegendKey val="0"/>
          <c:showVal val="0"/>
          <c:showCatName val="0"/>
          <c:showSerName val="0"/>
          <c:showPercent val="0"/>
          <c:showBubbleSize val="0"/>
        </c:dLbls>
        <c:gapWidth val="150"/>
        <c:axId val="32196480"/>
        <c:axId val="32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0359-4993-A623-BDD94FE28AB8}"/>
            </c:ext>
          </c:extLst>
        </c:ser>
        <c:dLbls>
          <c:showLegendKey val="0"/>
          <c:showVal val="0"/>
          <c:showCatName val="0"/>
          <c:showSerName val="0"/>
          <c:showPercent val="0"/>
          <c:showBubbleSize val="0"/>
        </c:dLbls>
        <c:marker val="1"/>
        <c:smooth val="0"/>
        <c:axId val="32196480"/>
        <c:axId val="32198656"/>
      </c:lineChart>
      <c:dateAx>
        <c:axId val="32196480"/>
        <c:scaling>
          <c:orientation val="minMax"/>
        </c:scaling>
        <c:delete val="1"/>
        <c:axPos val="b"/>
        <c:numFmt formatCode="ge" sourceLinked="1"/>
        <c:majorTickMark val="none"/>
        <c:minorTickMark val="none"/>
        <c:tickLblPos val="none"/>
        <c:crossAx val="32198656"/>
        <c:crosses val="autoZero"/>
        <c:auto val="1"/>
        <c:lblOffset val="100"/>
        <c:baseTimeUnit val="years"/>
      </c:dateAx>
      <c:valAx>
        <c:axId val="32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97.77</c:v>
                </c:pt>
                <c:pt idx="1">
                  <c:v>97.67</c:v>
                </c:pt>
                <c:pt idx="2">
                  <c:v>97.68</c:v>
                </c:pt>
                <c:pt idx="3">
                  <c:v>97.72</c:v>
                </c:pt>
                <c:pt idx="4">
                  <c:v>97.71</c:v>
                </c:pt>
              </c:numCache>
            </c:numRef>
          </c:val>
          <c:extLst>
            <c:ext xmlns:c16="http://schemas.microsoft.com/office/drawing/2014/chart" uri="{C3380CC4-5D6E-409C-BE32-E72D297353CC}">
              <c16:uniqueId val="{00000000-7081-43DD-A7FC-68CE3C72D48C}"/>
            </c:ext>
          </c:extLst>
        </c:ser>
        <c:dLbls>
          <c:showLegendKey val="0"/>
          <c:showVal val="0"/>
          <c:showCatName val="0"/>
          <c:showSerName val="0"/>
          <c:showPercent val="0"/>
          <c:showBubbleSize val="0"/>
        </c:dLbls>
        <c:gapWidth val="150"/>
        <c:axId val="32212480"/>
        <c:axId val="322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7081-43DD-A7FC-68CE3C72D48C}"/>
            </c:ext>
          </c:extLst>
        </c:ser>
        <c:dLbls>
          <c:showLegendKey val="0"/>
          <c:showVal val="0"/>
          <c:showCatName val="0"/>
          <c:showSerName val="0"/>
          <c:showPercent val="0"/>
          <c:showBubbleSize val="0"/>
        </c:dLbls>
        <c:marker val="1"/>
        <c:smooth val="0"/>
        <c:axId val="32212480"/>
        <c:axId val="32214400"/>
      </c:lineChart>
      <c:dateAx>
        <c:axId val="32212480"/>
        <c:scaling>
          <c:orientation val="minMax"/>
        </c:scaling>
        <c:delete val="1"/>
        <c:axPos val="b"/>
        <c:numFmt formatCode="ge" sourceLinked="1"/>
        <c:majorTickMark val="none"/>
        <c:minorTickMark val="none"/>
        <c:tickLblPos val="none"/>
        <c:crossAx val="32214400"/>
        <c:crosses val="autoZero"/>
        <c:auto val="1"/>
        <c:lblOffset val="100"/>
        <c:baseTimeUnit val="years"/>
      </c:dateAx>
      <c:valAx>
        <c:axId val="32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81.39</c:v>
                </c:pt>
                <c:pt idx="1">
                  <c:v>64.64</c:v>
                </c:pt>
                <c:pt idx="2">
                  <c:v>82.75</c:v>
                </c:pt>
                <c:pt idx="3">
                  <c:v>83.82</c:v>
                </c:pt>
                <c:pt idx="4">
                  <c:v>84.03</c:v>
                </c:pt>
              </c:numCache>
            </c:numRef>
          </c:val>
          <c:extLst>
            <c:ext xmlns:c16="http://schemas.microsoft.com/office/drawing/2014/chart" uri="{C3380CC4-5D6E-409C-BE32-E72D297353CC}">
              <c16:uniqueId val="{00000000-5145-494F-8C15-176581588445}"/>
            </c:ext>
          </c:extLst>
        </c:ser>
        <c:dLbls>
          <c:showLegendKey val="0"/>
          <c:showVal val="0"/>
          <c:showCatName val="0"/>
          <c:showSerName val="0"/>
          <c:showPercent val="0"/>
          <c:showBubbleSize val="0"/>
        </c:dLbls>
        <c:gapWidth val="150"/>
        <c:axId val="33125120"/>
        <c:axId val="33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5-494F-8C15-176581588445}"/>
            </c:ext>
          </c:extLst>
        </c:ser>
        <c:dLbls>
          <c:showLegendKey val="0"/>
          <c:showVal val="0"/>
          <c:showCatName val="0"/>
          <c:showSerName val="0"/>
          <c:showPercent val="0"/>
          <c:showBubbleSize val="0"/>
        </c:dLbls>
        <c:marker val="1"/>
        <c:smooth val="0"/>
        <c:axId val="33125120"/>
        <c:axId val="33127424"/>
      </c:lineChart>
      <c:dateAx>
        <c:axId val="33125120"/>
        <c:scaling>
          <c:orientation val="minMax"/>
        </c:scaling>
        <c:delete val="1"/>
        <c:axPos val="b"/>
        <c:numFmt formatCode="ge" sourceLinked="1"/>
        <c:majorTickMark val="none"/>
        <c:minorTickMark val="none"/>
        <c:tickLblPos val="none"/>
        <c:crossAx val="33127424"/>
        <c:crosses val="autoZero"/>
        <c:auto val="1"/>
        <c:lblOffset val="100"/>
        <c:baseTimeUnit val="years"/>
      </c:dateAx>
      <c:valAx>
        <c:axId val="33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0-4695-BFF1-F1612AAC7348}"/>
            </c:ext>
          </c:extLst>
        </c:ser>
        <c:dLbls>
          <c:showLegendKey val="0"/>
          <c:showVal val="0"/>
          <c:showCatName val="0"/>
          <c:showSerName val="0"/>
          <c:showPercent val="0"/>
          <c:showBubbleSize val="0"/>
        </c:dLbls>
        <c:gapWidth val="150"/>
        <c:axId val="44992000"/>
        <c:axId val="449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0-4695-BFF1-F1612AAC7348}"/>
            </c:ext>
          </c:extLst>
        </c:ser>
        <c:dLbls>
          <c:showLegendKey val="0"/>
          <c:showVal val="0"/>
          <c:showCatName val="0"/>
          <c:showSerName val="0"/>
          <c:showPercent val="0"/>
          <c:showBubbleSize val="0"/>
        </c:dLbls>
        <c:marker val="1"/>
        <c:smooth val="0"/>
        <c:axId val="44992000"/>
        <c:axId val="44993920"/>
      </c:lineChart>
      <c:dateAx>
        <c:axId val="44992000"/>
        <c:scaling>
          <c:orientation val="minMax"/>
        </c:scaling>
        <c:delete val="1"/>
        <c:axPos val="b"/>
        <c:numFmt formatCode="ge" sourceLinked="1"/>
        <c:majorTickMark val="none"/>
        <c:minorTickMark val="none"/>
        <c:tickLblPos val="none"/>
        <c:crossAx val="44993920"/>
        <c:crosses val="autoZero"/>
        <c:auto val="1"/>
        <c:lblOffset val="100"/>
        <c:baseTimeUnit val="years"/>
      </c:dateAx>
      <c:valAx>
        <c:axId val="44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5E-4E9D-8244-D5AF4CD714E2}"/>
            </c:ext>
          </c:extLst>
        </c:ser>
        <c:dLbls>
          <c:showLegendKey val="0"/>
          <c:showVal val="0"/>
          <c:showCatName val="0"/>
          <c:showSerName val="0"/>
          <c:showPercent val="0"/>
          <c:showBubbleSize val="0"/>
        </c:dLbls>
        <c:gapWidth val="150"/>
        <c:axId val="83418112"/>
        <c:axId val="89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E-4E9D-8244-D5AF4CD714E2}"/>
            </c:ext>
          </c:extLst>
        </c:ser>
        <c:dLbls>
          <c:showLegendKey val="0"/>
          <c:showVal val="0"/>
          <c:showCatName val="0"/>
          <c:showSerName val="0"/>
          <c:showPercent val="0"/>
          <c:showBubbleSize val="0"/>
        </c:dLbls>
        <c:marker val="1"/>
        <c:smooth val="0"/>
        <c:axId val="83418112"/>
        <c:axId val="89261184"/>
      </c:lineChart>
      <c:dateAx>
        <c:axId val="83418112"/>
        <c:scaling>
          <c:orientation val="minMax"/>
        </c:scaling>
        <c:delete val="1"/>
        <c:axPos val="b"/>
        <c:numFmt formatCode="ge" sourceLinked="1"/>
        <c:majorTickMark val="none"/>
        <c:minorTickMark val="none"/>
        <c:tickLblPos val="none"/>
        <c:crossAx val="89261184"/>
        <c:crosses val="autoZero"/>
        <c:auto val="1"/>
        <c:lblOffset val="100"/>
        <c:baseTimeUnit val="years"/>
      </c:dateAx>
      <c:valAx>
        <c:axId val="89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C-48C1-9992-67B66FCF303B}"/>
            </c:ext>
          </c:extLst>
        </c:ser>
        <c:dLbls>
          <c:showLegendKey val="0"/>
          <c:showVal val="0"/>
          <c:showCatName val="0"/>
          <c:showSerName val="0"/>
          <c:showPercent val="0"/>
          <c:showBubbleSize val="0"/>
        </c:dLbls>
        <c:gapWidth val="150"/>
        <c:axId val="99459840"/>
        <c:axId val="994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C-48C1-9992-67B66FCF303B}"/>
            </c:ext>
          </c:extLst>
        </c:ser>
        <c:dLbls>
          <c:showLegendKey val="0"/>
          <c:showVal val="0"/>
          <c:showCatName val="0"/>
          <c:showSerName val="0"/>
          <c:showPercent val="0"/>
          <c:showBubbleSize val="0"/>
        </c:dLbls>
        <c:marker val="1"/>
        <c:smooth val="0"/>
        <c:axId val="99459840"/>
        <c:axId val="99462144"/>
      </c:lineChart>
      <c:dateAx>
        <c:axId val="99459840"/>
        <c:scaling>
          <c:orientation val="minMax"/>
        </c:scaling>
        <c:delete val="1"/>
        <c:axPos val="b"/>
        <c:numFmt formatCode="ge" sourceLinked="1"/>
        <c:majorTickMark val="none"/>
        <c:minorTickMark val="none"/>
        <c:tickLblPos val="none"/>
        <c:crossAx val="99462144"/>
        <c:crosses val="autoZero"/>
        <c:auto val="1"/>
        <c:lblOffset val="100"/>
        <c:baseTimeUnit val="years"/>
      </c:dateAx>
      <c:valAx>
        <c:axId val="994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5-4B5A-AF5C-C836AB8C37A7}"/>
            </c:ext>
          </c:extLst>
        </c:ser>
        <c:dLbls>
          <c:showLegendKey val="0"/>
          <c:showVal val="0"/>
          <c:showCatName val="0"/>
          <c:showSerName val="0"/>
          <c:showPercent val="0"/>
          <c:showBubbleSize val="0"/>
        </c:dLbls>
        <c:gapWidth val="150"/>
        <c:axId val="135820416"/>
        <c:axId val="1358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5-4B5A-AF5C-C836AB8C37A7}"/>
            </c:ext>
          </c:extLst>
        </c:ser>
        <c:dLbls>
          <c:showLegendKey val="0"/>
          <c:showVal val="0"/>
          <c:showCatName val="0"/>
          <c:showSerName val="0"/>
          <c:showPercent val="0"/>
          <c:showBubbleSize val="0"/>
        </c:dLbls>
        <c:marker val="1"/>
        <c:smooth val="0"/>
        <c:axId val="135820416"/>
        <c:axId val="135824512"/>
      </c:lineChart>
      <c:dateAx>
        <c:axId val="135820416"/>
        <c:scaling>
          <c:orientation val="minMax"/>
        </c:scaling>
        <c:delete val="1"/>
        <c:axPos val="b"/>
        <c:numFmt formatCode="ge" sourceLinked="1"/>
        <c:majorTickMark val="none"/>
        <c:minorTickMark val="none"/>
        <c:tickLblPos val="none"/>
        <c:crossAx val="135824512"/>
        <c:crosses val="autoZero"/>
        <c:auto val="1"/>
        <c:lblOffset val="100"/>
        <c:baseTimeUnit val="years"/>
      </c:dateAx>
      <c:valAx>
        <c:axId val="1358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802.19</c:v>
                </c:pt>
                <c:pt idx="1">
                  <c:v>758.86</c:v>
                </c:pt>
                <c:pt idx="2">
                  <c:v>729.51</c:v>
                </c:pt>
                <c:pt idx="3">
                  <c:v>686.94</c:v>
                </c:pt>
                <c:pt idx="4">
                  <c:v>722.57</c:v>
                </c:pt>
              </c:numCache>
            </c:numRef>
          </c:val>
          <c:extLst>
            <c:ext xmlns:c16="http://schemas.microsoft.com/office/drawing/2014/chart" uri="{C3380CC4-5D6E-409C-BE32-E72D297353CC}">
              <c16:uniqueId val="{00000000-CF51-40D4-BF6B-D1D89C799DF4}"/>
            </c:ext>
          </c:extLst>
        </c:ser>
        <c:dLbls>
          <c:showLegendKey val="0"/>
          <c:showVal val="0"/>
          <c:showCatName val="0"/>
          <c:showSerName val="0"/>
          <c:showPercent val="0"/>
          <c:showBubbleSize val="0"/>
        </c:dLbls>
        <c:gapWidth val="150"/>
        <c:axId val="138461952"/>
        <c:axId val="138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CF51-40D4-BF6B-D1D89C799DF4}"/>
            </c:ext>
          </c:extLst>
        </c:ser>
        <c:dLbls>
          <c:showLegendKey val="0"/>
          <c:showVal val="0"/>
          <c:showCatName val="0"/>
          <c:showSerName val="0"/>
          <c:showPercent val="0"/>
          <c:showBubbleSize val="0"/>
        </c:dLbls>
        <c:marker val="1"/>
        <c:smooth val="0"/>
        <c:axId val="138461952"/>
        <c:axId val="138463872"/>
      </c:lineChart>
      <c:dateAx>
        <c:axId val="138461952"/>
        <c:scaling>
          <c:orientation val="minMax"/>
        </c:scaling>
        <c:delete val="1"/>
        <c:axPos val="b"/>
        <c:numFmt formatCode="ge" sourceLinked="1"/>
        <c:majorTickMark val="none"/>
        <c:minorTickMark val="none"/>
        <c:tickLblPos val="none"/>
        <c:crossAx val="138463872"/>
        <c:crosses val="autoZero"/>
        <c:auto val="1"/>
        <c:lblOffset val="100"/>
        <c:baseTimeUnit val="years"/>
      </c:dateAx>
      <c:valAx>
        <c:axId val="138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99.44</c:v>
                </c:pt>
                <c:pt idx="1">
                  <c:v>95.07</c:v>
                </c:pt>
                <c:pt idx="2">
                  <c:v>96.73</c:v>
                </c:pt>
                <c:pt idx="3">
                  <c:v>101.53</c:v>
                </c:pt>
                <c:pt idx="4">
                  <c:v>97.83</c:v>
                </c:pt>
              </c:numCache>
            </c:numRef>
          </c:val>
          <c:extLst>
            <c:ext xmlns:c16="http://schemas.microsoft.com/office/drawing/2014/chart" uri="{C3380CC4-5D6E-409C-BE32-E72D297353CC}">
              <c16:uniqueId val="{00000000-93CE-45E8-B93A-7375BC58BAC2}"/>
            </c:ext>
          </c:extLst>
        </c:ser>
        <c:dLbls>
          <c:showLegendKey val="0"/>
          <c:showVal val="0"/>
          <c:showCatName val="0"/>
          <c:showSerName val="0"/>
          <c:showPercent val="0"/>
          <c:showBubbleSize val="0"/>
        </c:dLbls>
        <c:gapWidth val="150"/>
        <c:axId val="30517888"/>
        <c:axId val="30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93CE-45E8-B93A-7375BC58BAC2}"/>
            </c:ext>
          </c:extLst>
        </c:ser>
        <c:dLbls>
          <c:showLegendKey val="0"/>
          <c:showVal val="0"/>
          <c:showCatName val="0"/>
          <c:showSerName val="0"/>
          <c:showPercent val="0"/>
          <c:showBubbleSize val="0"/>
        </c:dLbls>
        <c:marker val="1"/>
        <c:smooth val="0"/>
        <c:axId val="30517888"/>
        <c:axId val="30520064"/>
      </c:lineChart>
      <c:dateAx>
        <c:axId val="30517888"/>
        <c:scaling>
          <c:orientation val="minMax"/>
        </c:scaling>
        <c:delete val="1"/>
        <c:axPos val="b"/>
        <c:numFmt formatCode="ge" sourceLinked="1"/>
        <c:majorTickMark val="none"/>
        <c:minorTickMark val="none"/>
        <c:tickLblPos val="none"/>
        <c:crossAx val="30520064"/>
        <c:crosses val="autoZero"/>
        <c:auto val="1"/>
        <c:lblOffset val="100"/>
        <c:baseTimeUnit val="years"/>
      </c:dateAx>
      <c:valAx>
        <c:axId val="30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c:v>
                </c:pt>
                <c:pt idx="1">
                  <c:v>145.05000000000001</c:v>
                </c:pt>
                <c:pt idx="2">
                  <c:v>144.52000000000001</c:v>
                </c:pt>
                <c:pt idx="3">
                  <c:v>139.44</c:v>
                </c:pt>
                <c:pt idx="4">
                  <c:v>146.66999999999999</c:v>
                </c:pt>
              </c:numCache>
            </c:numRef>
          </c:val>
          <c:extLst>
            <c:ext xmlns:c16="http://schemas.microsoft.com/office/drawing/2014/chart" uri="{C3380CC4-5D6E-409C-BE32-E72D297353CC}">
              <c16:uniqueId val="{00000000-70E4-43B4-BFC4-0480F465A826}"/>
            </c:ext>
          </c:extLst>
        </c:ser>
        <c:dLbls>
          <c:showLegendKey val="0"/>
          <c:showVal val="0"/>
          <c:showCatName val="0"/>
          <c:showSerName val="0"/>
          <c:showPercent val="0"/>
          <c:showBubbleSize val="0"/>
        </c:dLbls>
        <c:gapWidth val="150"/>
        <c:axId val="30533888"/>
        <c:axId val="321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70E4-43B4-BFC4-0480F465A826}"/>
            </c:ext>
          </c:extLst>
        </c:ser>
        <c:dLbls>
          <c:showLegendKey val="0"/>
          <c:showVal val="0"/>
          <c:showCatName val="0"/>
          <c:showSerName val="0"/>
          <c:showPercent val="0"/>
          <c:showBubbleSize val="0"/>
        </c:dLbls>
        <c:marker val="1"/>
        <c:smooth val="0"/>
        <c:axId val="30533888"/>
        <c:axId val="32178560"/>
      </c:lineChart>
      <c:dateAx>
        <c:axId val="30533888"/>
        <c:scaling>
          <c:orientation val="minMax"/>
        </c:scaling>
        <c:delete val="1"/>
        <c:axPos val="b"/>
        <c:numFmt formatCode="ge" sourceLinked="1"/>
        <c:majorTickMark val="none"/>
        <c:minorTickMark val="none"/>
        <c:tickLblPos val="none"/>
        <c:crossAx val="32178560"/>
        <c:crosses val="autoZero"/>
        <c:auto val="1"/>
        <c:lblOffset val="100"/>
        <c:baseTimeUnit val="years"/>
      </c:dateAx>
      <c:valAx>
        <c:axId val="321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利府町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36287</v>
      </c>
      <c r="AM8" s="50"/>
      <c r="AN8" s="50"/>
      <c r="AO8" s="50"/>
      <c r="AP8" s="50"/>
      <c r="AQ8" s="50"/>
      <c r="AR8" s="50"/>
      <c r="AS8" s="50"/>
      <c r="AT8" s="45">
        <f>データ!T6</f>
        <v>44.89</v>
      </c>
      <c r="AU8" s="45"/>
      <c r="AV8" s="45"/>
      <c r="AW8" s="45"/>
      <c r="AX8" s="45"/>
      <c r="AY8" s="45"/>
      <c r="AZ8" s="45"/>
      <c r="BA8" s="45"/>
      <c r="BB8" s="45">
        <f>データ!U6</f>
        <v>808.35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95.55</v>
      </c>
      <c r="Q10" s="45"/>
      <c r="R10" s="45"/>
      <c r="S10" s="45"/>
      <c r="T10" s="45"/>
      <c r="U10" s="45"/>
      <c r="V10" s="45"/>
      <c r="W10" s="45">
        <f>データ!Q6</f>
        <v>86.4</v>
      </c>
      <c r="X10" s="45"/>
      <c r="Y10" s="45"/>
      <c r="Z10" s="45"/>
      <c r="AA10" s="45"/>
      <c r="AB10" s="45"/>
      <c r="AC10" s="45"/>
      <c r="AD10" s="50">
        <f>データ!R6</f>
        <v>1566</v>
      </c>
      <c r="AE10" s="50"/>
      <c r="AF10" s="50"/>
      <c r="AG10" s="50"/>
      <c r="AH10" s="50"/>
      <c r="AI10" s="50"/>
      <c r="AJ10" s="50"/>
      <c r="AK10" s="2"/>
      <c r="AL10" s="50">
        <f>データ!V6</f>
        <v>34593</v>
      </c>
      <c r="AM10" s="50"/>
      <c r="AN10" s="50"/>
      <c r="AO10" s="50"/>
      <c r="AP10" s="50"/>
      <c r="AQ10" s="50"/>
      <c r="AR10" s="50"/>
      <c r="AS10" s="50"/>
      <c r="AT10" s="45">
        <f>データ!W6</f>
        <v>8.3800000000000008</v>
      </c>
      <c r="AU10" s="45"/>
      <c r="AV10" s="45"/>
      <c r="AW10" s="45"/>
      <c r="AX10" s="45"/>
      <c r="AY10" s="45"/>
      <c r="AZ10" s="45"/>
      <c r="BA10" s="45"/>
      <c r="BB10" s="45">
        <f>データ!X6</f>
        <v>4128.04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44067</v>
      </c>
      <c r="D6" s="33">
        <f t="shared" si="3"/>
        <v>47</v>
      </c>
      <c r="E6" s="33">
        <f t="shared" si="3"/>
        <v>17</v>
      </c>
      <c r="F6" s="33">
        <f t="shared" si="3"/>
        <v>1</v>
      </c>
      <c r="G6" s="33">
        <f t="shared" si="3"/>
        <v>0</v>
      </c>
      <c r="H6" s="33" t="str">
        <f t="shared" si="3"/>
        <v>宮城県　利府町</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95.55</v>
      </c>
      <c r="Q6" s="34">
        <f t="shared" si="3"/>
        <v>86.4</v>
      </c>
      <c r="R6" s="34">
        <f t="shared" si="3"/>
        <v>1566</v>
      </c>
      <c r="S6" s="34">
        <f t="shared" si="3"/>
        <v>36287</v>
      </c>
      <c r="T6" s="34">
        <f t="shared" si="3"/>
        <v>44.89</v>
      </c>
      <c r="U6" s="34">
        <f t="shared" si="3"/>
        <v>808.35</v>
      </c>
      <c r="V6" s="34">
        <f t="shared" si="3"/>
        <v>34593</v>
      </c>
      <c r="W6" s="34">
        <f t="shared" si="3"/>
        <v>8.3800000000000008</v>
      </c>
      <c r="X6" s="34">
        <f t="shared" si="3"/>
        <v>4128.04</v>
      </c>
      <c r="Y6" s="35">
        <f>IF(Y7="",NA(),Y7)</f>
        <v>81.39</v>
      </c>
      <c r="Z6" s="35">
        <f t="shared" ref="Z6:AH6" si="4">IF(Z7="",NA(),Z7)</f>
        <v>64.64</v>
      </c>
      <c r="AA6" s="35">
        <f t="shared" si="4"/>
        <v>82.75</v>
      </c>
      <c r="AB6" s="35">
        <f t="shared" si="4"/>
        <v>83.82</v>
      </c>
      <c r="AC6" s="35">
        <f t="shared" si="4"/>
        <v>84.03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802.19</v>
      </c>
      <c r="BG6" s="35">
        <f t="shared" ref="BG6:BO6" si="7">IF(BG7="",NA(),BG7)</f>
        <v>758.86</v>
      </c>
      <c r="BH6" s="35">
        <f t="shared" si="7"/>
        <v>729.51</v>
      </c>
      <c r="BI6" s="35">
        <f t="shared" si="7"/>
        <v>686.94</v>
      </c>
      <c r="BJ6" s="35">
        <f t="shared" si="7"/>
        <v>722.57</v>
      </c>
      <c r="BK6" s="35">
        <f t="shared" si="7"/>
        <v>918.88</v>
      </c>
      <c r="BL6" s="35">
        <f t="shared" si="7"/>
        <v>885.97</v>
      </c>
      <c r="BM6" s="35">
        <f t="shared" si="7"/>
        <v>854.16</v>
      </c>
      <c r="BN6" s="35">
        <f t="shared" si="7"/>
        <v>848.31</v>
      </c>
      <c r="BO6" s="35">
        <f t="shared" si="7"/>
        <v>774.99</v>
      </c>
      <c r="BP6" s="34" t="str">
        <f>IF(BP7="","",IF(BP7="-","【-】","【"&amp;SUBSTITUTE(TEXT(BP7,"#,##0.00"),"-","△")&amp;"】"))</f>
        <v>【728.30】</v>
      </c>
      <c r="BQ6" s="35">
        <f>IF(BQ7="",NA(),BQ7)</f>
        <v>99.44</v>
      </c>
      <c r="BR6" s="35">
        <f t="shared" ref="BR6:BZ6" si="8">IF(BR7="",NA(),BR7)</f>
        <v>95.07</v>
      </c>
      <c r="BS6" s="35">
        <f t="shared" si="8"/>
        <v>96.73</v>
      </c>
      <c r="BT6" s="35">
        <f t="shared" si="8"/>
        <v>101.53</v>
      </c>
      <c r="BU6" s="35">
        <f t="shared" si="8"/>
        <v>97.83</v>
      </c>
      <c r="BV6" s="35">
        <f t="shared" si="8"/>
        <v>88.2</v>
      </c>
      <c r="BW6" s="35">
        <f t="shared" si="8"/>
        <v>89.94</v>
      </c>
      <c r="BX6" s="35">
        <f t="shared" si="8"/>
        <v>93.13</v>
      </c>
      <c r="BY6" s="35">
        <f t="shared" si="8"/>
        <v>94.38</v>
      </c>
      <c r="BZ6" s="35">
        <f t="shared" si="8"/>
        <v>96.57</v>
      </c>
      <c r="CA6" s="34" t="str">
        <f>IF(CA7="","",IF(CA7="-","【-】","【"&amp;SUBSTITUTE(TEXT(CA7,"#,##0.00"),"-","△")&amp;"】"))</f>
        <v>【100.04】</v>
      </c>
      <c r="CB6" s="35">
        <f>IF(CB7="",NA(),CB7)</f>
        <v>169.7</v>
      </c>
      <c r="CC6" s="35">
        <f t="shared" ref="CC6:CK6" si="9">IF(CC7="",NA(),CC7)</f>
        <v>145.05000000000001</v>
      </c>
      <c r="CD6" s="35">
        <f t="shared" si="9"/>
        <v>144.52000000000001</v>
      </c>
      <c r="CE6" s="35">
        <f t="shared" si="9"/>
        <v>139.44</v>
      </c>
      <c r="CF6" s="35">
        <f t="shared" si="9"/>
        <v>146.66999999999999</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64.87</v>
      </c>
      <c r="CU6" s="35">
        <f t="shared" si="10"/>
        <v>65.62</v>
      </c>
      <c r="CV6" s="35">
        <f t="shared" si="10"/>
        <v>64.67</v>
      </c>
      <c r="CW6" s="34" t="str">
        <f>IF(CW7="","",IF(CW7="-","【-】","【"&amp;SUBSTITUTE(TEXT(CW7,"#,##0.00"),"-","△")&amp;"】"))</f>
        <v>【60.09】</v>
      </c>
      <c r="CX6" s="35">
        <f>IF(CX7="",NA(),CX7)</f>
        <v>97.77</v>
      </c>
      <c r="CY6" s="35">
        <f t="shared" ref="CY6:DG6" si="11">IF(CY7="",NA(),CY7)</f>
        <v>97.67</v>
      </c>
      <c r="CZ6" s="35">
        <f t="shared" si="11"/>
        <v>97.68</v>
      </c>
      <c r="DA6" s="35">
        <f t="shared" si="11"/>
        <v>97.72</v>
      </c>
      <c r="DB6" s="35">
        <f t="shared" si="11"/>
        <v>97.71</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44067</v>
      </c>
      <c r="D7" s="37">
        <v>47</v>
      </c>
      <c r="E7" s="37">
        <v>17</v>
      </c>
      <c r="F7" s="37">
        <v>1</v>
      </c>
      <c r="G7" s="37">
        <v>0</v>
      </c>
      <c r="H7" s="37" t="s">
        <v>109</v>
      </c>
      <c r="I7" s="37" t="s">
        <v>110</v>
      </c>
      <c r="J7" s="37" t="s">
        <v>111</v>
      </c>
      <c r="K7" s="37" t="s">
        <v>112</v>
      </c>
      <c r="L7" s="37" t="s">
        <v>113</v>
      </c>
      <c r="M7" s="37"/>
      <c r="N7" s="38" t="s">
        <v>114</v>
      </c>
      <c r="O7" s="38" t="s">
        <v>115</v>
      </c>
      <c r="P7" s="38">
        <v>95.55</v>
      </c>
      <c r="Q7" s="38">
        <v>86.4</v>
      </c>
      <c r="R7" s="38">
        <v>1566</v>
      </c>
      <c r="S7" s="38">
        <v>36287</v>
      </c>
      <c r="T7" s="38">
        <v>44.89</v>
      </c>
      <c r="U7" s="38">
        <v>808.35</v>
      </c>
      <c r="V7" s="38">
        <v>34593</v>
      </c>
      <c r="W7" s="38">
        <v>8.3800000000000008</v>
      </c>
      <c r="X7" s="38">
        <v>4128.04</v>
      </c>
      <c r="Y7" s="38">
        <v>81.39</v>
      </c>
      <c r="Z7" s="38">
        <v>64.64</v>
      </c>
      <c r="AA7" s="38">
        <v>82.75</v>
      </c>
      <c r="AB7" s="38">
        <v>83.82</v>
      </c>
      <c r="AC7" s="38">
        <v>84.03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802.19</v>
      </c>
      <c r="BG7" s="38">
        <v>758.86</v>
      </c>
      <c r="BH7" s="38">
        <v>729.51</v>
      </c>
      <c r="BI7" s="38">
        <v>686.94</v>
      </c>
      <c r="BJ7" s="38">
        <v>722.57</v>
      </c>
      <c r="BK7" s="38">
        <v>918.88</v>
      </c>
      <c r="BL7" s="38">
        <v>885.97</v>
      </c>
      <c r="BM7" s="38">
        <v>854.16</v>
      </c>
      <c r="BN7" s="38">
        <v>848.31</v>
      </c>
      <c r="BO7" s="38">
        <v>774.99</v>
      </c>
      <c r="BP7" s="38">
        <v>728.3</v>
      </c>
      <c r="BQ7" s="38">
        <v>99.44</v>
      </c>
      <c r="BR7" s="38">
        <v>95.07</v>
      </c>
      <c r="BS7" s="38">
        <v>96.73</v>
      </c>
      <c r="BT7" s="38">
        <v>101.53</v>
      </c>
      <c r="BU7" s="38">
        <v>97.83</v>
      </c>
      <c r="BV7" s="38">
        <v>88.2</v>
      </c>
      <c r="BW7" s="38">
        <v>89.94</v>
      </c>
      <c r="BX7" s="38">
        <v>93.13</v>
      </c>
      <c r="BY7" s="38">
        <v>94.38</v>
      </c>
      <c r="BZ7" s="38">
        <v>96.57</v>
      </c>
      <c r="CA7" s="38">
        <v>100.04</v>
      </c>
      <c r="CB7" s="38">
        <v>169.7</v>
      </c>
      <c r="CC7" s="38">
        <v>145.05000000000001</v>
      </c>
      <c r="CD7" s="38">
        <v>144.52000000000001</v>
      </c>
      <c r="CE7" s="38">
        <v>139.44</v>
      </c>
      <c r="CF7" s="38">
        <v>146.66999999999999</v>
      </c>
      <c r="CG7" s="38">
        <v>171.78</v>
      </c>
      <c r="CH7" s="38">
        <v>168.57</v>
      </c>
      <c r="CI7" s="38">
        <v>167.97</v>
      </c>
      <c r="CJ7" s="38">
        <v>165.45</v>
      </c>
      <c r="CK7" s="38">
        <v>161.54</v>
      </c>
      <c r="CL7" s="38">
        <v>137.82</v>
      </c>
      <c r="CM7" s="38" t="s">
        <v>114</v>
      </c>
      <c r="CN7" s="38" t="s">
        <v>114</v>
      </c>
      <c r="CO7" s="38" t="s">
        <v>114</v>
      </c>
      <c r="CP7" s="38" t="s">
        <v>114</v>
      </c>
      <c r="CQ7" s="38" t="s">
        <v>114</v>
      </c>
      <c r="CR7" s="38">
        <v>62.27</v>
      </c>
      <c r="CS7" s="38">
        <v>64.12</v>
      </c>
      <c r="CT7" s="38">
        <v>64.87</v>
      </c>
      <c r="CU7" s="38">
        <v>65.62</v>
      </c>
      <c r="CV7" s="38">
        <v>64.67</v>
      </c>
      <c r="CW7" s="38">
        <v>60.09</v>
      </c>
      <c r="CX7" s="38">
        <v>97.77</v>
      </c>
      <c r="CY7" s="38">
        <v>97.67</v>
      </c>
      <c r="CZ7" s="38">
        <v>97.68</v>
      </c>
      <c r="DA7" s="38">
        <v>97.72</v>
      </c>
      <c r="DB7" s="38">
        <v>97.71</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2017-12-25T02:02:39Z</dcterms:created>
  <dcterms:modified xsi:type="dcterms:W3CDTF">2018-02-20T06:06:23Z</dcterms:modified>
  <cp:category/>
</cp:coreProperties>
</file>