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tsu\Desktop\"/>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L8" i="4"/>
  <c r="W8" i="4"/>
  <c r="P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<sst xmlns="http://schemas.openxmlformats.org/spreadsheetml/2006/main" count="245" uniqueCount="125">
  <si>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</si>
  <si>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</si>
  <si>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</si>
  <si>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</si>
  <si>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</si>
  <si>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</si>
  <si>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</si>
  <si>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</si>
  <si>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</si>
  <si>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</si>
  <si>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</si>
  <si>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</si>
  <si>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</si>
  <si>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</si>
  <si>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</si>
  <si>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</si>
  <si>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</si>
  <si>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</si>
  <si>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</si>
  <si>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</si>
  <si>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</si>
  <si>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</si>
  <si>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</si>
  <si>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</si>
  <si>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</si>
  <si>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</si>
  <si>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</si>
  <si>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</si>
  <si>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</si>
  <si>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</si>
  <si>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</si>
  <si>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</si>
  <si>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</si>
  <si>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</si>
  <si>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</si>
  <si>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</si>
  <si>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</si>
  <si>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</si>
  <si>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</si>
  <si>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</si>
  <si>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</si>
  <si>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</si>
  <si>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</si>
  <si>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</si>
  <si>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</si>
  <si>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</si>
  <si>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</si>
  <si>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</si>
  <si>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</si>
  <si>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</si>
  <si>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</si>
  <si>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</si>
  <si>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</si>
  <si>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</si>
  <si>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</si>
  <si>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</si>
  <si>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</si>
  <si>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</si>
  <si>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</si>
  <si>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</si>
  <si>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</si>
  <si>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</si>
  <si>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</si>
  <si>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</si>
  <si>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</si>
  <si>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</si>
  <si>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</si>
  <si>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</si>
  <si>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</si>
  <si>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</si>
  <si>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</si>
  <si>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</si>
  <si>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</si>
  <si>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</si>
  <si>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</si>
  <si>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</si>
  <si>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</si>
  <si>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</si>
  <si>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</si>
  <si>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</si>
  <si>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</si>
  <si>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</si>
  <si>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</si>
  <si>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</si>
  <si>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</si>
  <si>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</si>
  <si>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</si>
  <si>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</si>
  <si>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</si>
  <si>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</si>
  <si>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</si>
  <si>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</si>
  <si>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</si>
  <si>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</si>
  <si>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</si>
  <si>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</si>
  <si>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</si>
  <si>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</si>
  <si>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</si>
  <si>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</si>
  <si>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</si>
  <si>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</si>
  <si>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</si>
  <si>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</si>
  <si>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</si>
  <si>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</si>
  <si>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</si>
  <si>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</si>
  <si>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</si>
  <si>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亘理町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</si>
  <si>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</si>
  <si>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</si>
  <si>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</si>
  <si>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</si>
  <si>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</si>
  <si>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</si>
  <si>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</si>
  <si>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</si>
  <si>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</si>
  <si>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</si>
  <si>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</si>
  <si>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前年と比較すると下降気味であるため、経営状況は厳しい。下水道整備計画の見直しも途中であり、反映はまだ先となるが、維持管理費の削減や汚水処理原価の抑制、普及率の向上などに取り組んでいく必要があると考える。</t>
    <rPh sb="0" eb="2">
      <t>ゼンネン</t>
    </rPh>
    <rPh sb="3" eb="5">
      <t>ヒカク</t>
    </rPh>
    <rPh sb="8" eb="10">
      <t>カコウ</t>
    </rPh>
    <rPh sb="10" eb="12">
      <t>ギミ</t>
    </rPh>
    <rPh sb="18" eb="20">
      <t>ケイエイ</t>
    </rPh>
    <rPh sb="20" eb="22">
      <t>ジョウキョウ</t>
    </rPh>
    <rPh sb="23" eb="24">
      <t>キビ</t>
    </rPh>
    <rPh sb="27" eb="30">
      <t>ゲスイドウ</t>
    </rPh>
    <rPh sb="30" eb="32">
      <t>セイビ</t>
    </rPh>
    <rPh sb="32" eb="34">
      <t>ケイカク</t>
    </rPh>
    <rPh sb="35" eb="37">
      <t>ミナオ</t>
    </rPh>
    <rPh sb="39" eb="41">
      <t>トチュウ</t>
    </rPh>
    <rPh sb="45" eb="47">
      <t>ハンエイ</t>
    </rPh>
    <rPh sb="50" eb="51">
      <t>サキ</t>
    </rPh>
    <rPh sb="56" eb="58">
      <t>イジ</t>
    </rPh>
    <rPh sb="58" eb="61">
      <t>カンリヒ</t>
    </rPh>
    <rPh sb="62" eb="64">
      <t>サクゲン</t>
    </rPh>
    <rPh sb="65" eb="67">
      <t>オスイ</t>
    </rPh>
    <rPh sb="67" eb="69">
      <t>ショリ</t>
    </rPh>
    <rPh sb="69" eb="71">
      <t>ゲンカ</t>
    </rPh>
    <rPh sb="72" eb="74">
      <t>ヨクセイ</t>
    </rPh>
    <rPh sb="75" eb="77">
      <t>フキュウ</t>
    </rPh>
    <rPh sb="77" eb="78">
      <t>リツ</t>
    </rPh>
    <rPh sb="79" eb="81">
      <t>コウジョウ</t>
    </rPh>
    <rPh sb="84" eb="85">
      <t>ト</t>
    </rPh>
    <rPh sb="86" eb="87">
      <t>ク</t>
    </rPh>
    <rPh sb="91" eb="93">
      <t>ヒツヨウ</t>
    </rPh>
    <rPh sb="97" eb="98">
      <t>カンガ</t>
    </rPh>
    <phoneticPr fontId="4"/>
  </si>
  <si>
    <t>非設置</t>
    <rPh sb="0" eb="1">
      <t>ヒ</t>
    </rPh>
    <rPh sb="1" eb="3">
      <t>セッチ</t>
    </rPh>
    <phoneticPr fontId="4"/>
  </si>
  <si>
    <t>全体として経営状況は若干下降している。
①は100%に届いていない状況なので、今後もより維持管理経費の削減や計画的かつ効率的な下水道整備を行い、上昇へ転じるよう努力が必要である。
④は減少傾向である。減少が続くよう事業規模を調整していきたい。
⑤は類似団体比率を上回っているが、全国平均には届いていないため、使用料の増収を目指し普及率の向上を図りたい。
⑥は類似団体平均を上回ってしまった。汚水処理は流域下水道で行っており、汚水処理費を単純に下げることは難しいと考えられるため、年間有収水量を上昇させるよう普及率の向上を図りたい。
⑧は類似団体平均を大きく上回っているが、全国平均には届いていない状況である。新たに供用開始した区域の水洗化が進んでいないと考えられるため、より一層の水洗化を促していきたい。</t>
    <rPh sb="0" eb="2">
      <t>ゼンタイ</t>
    </rPh>
    <rPh sb="5" eb="7">
      <t>ケイエイ</t>
    </rPh>
    <rPh sb="7" eb="9">
      <t>ジョウキョウ</t>
    </rPh>
    <rPh sb="10" eb="12">
      <t>ジャッカン</t>
    </rPh>
    <rPh sb="12" eb="14">
      <t>カコウ</t>
    </rPh>
    <rPh sb="27" eb="28">
      <t>トド</t>
    </rPh>
    <rPh sb="33" eb="35">
      <t>ジョウキョウ</t>
    </rPh>
    <rPh sb="39" eb="41">
      <t>コンゴ</t>
    </rPh>
    <rPh sb="44" eb="46">
      <t>イジ</t>
    </rPh>
    <rPh sb="46" eb="48">
      <t>カンリ</t>
    </rPh>
    <rPh sb="48" eb="50">
      <t>ケイヒ</t>
    </rPh>
    <rPh sb="51" eb="53">
      <t>サクゲン</t>
    </rPh>
    <rPh sb="54" eb="57">
      <t>ケイカクテキ</t>
    </rPh>
    <rPh sb="59" eb="62">
      <t>コウリツテキ</t>
    </rPh>
    <rPh sb="63" eb="66">
      <t>ゲスイドウ</t>
    </rPh>
    <rPh sb="66" eb="68">
      <t>セイビ</t>
    </rPh>
    <rPh sb="69" eb="70">
      <t>オコナ</t>
    </rPh>
    <rPh sb="72" eb="74">
      <t>ジョウショウ</t>
    </rPh>
    <rPh sb="75" eb="76">
      <t>テン</t>
    </rPh>
    <rPh sb="80" eb="82">
      <t>ドリョク</t>
    </rPh>
    <rPh sb="83" eb="85">
      <t>ヒツヨウ</t>
    </rPh>
    <rPh sb="92" eb="94">
      <t>ゲンショウ</t>
    </rPh>
    <rPh sb="94" eb="96">
      <t>ケイコウ</t>
    </rPh>
    <rPh sb="100" eb="102">
      <t>ゲンショウ</t>
    </rPh>
    <rPh sb="103" eb="104">
      <t>ツヅ</t>
    </rPh>
    <rPh sb="107" eb="109">
      <t>ジギョウ</t>
    </rPh>
    <rPh sb="109" eb="111">
      <t>キボ</t>
    </rPh>
    <rPh sb="112" eb="114">
      <t>チョウセイ</t>
    </rPh>
    <rPh sb="124" eb="126">
      <t>ルイジ</t>
    </rPh>
    <rPh sb="126" eb="128">
      <t>ダンタイ</t>
    </rPh>
    <rPh sb="128" eb="130">
      <t>ヒリツ</t>
    </rPh>
    <rPh sb="131" eb="133">
      <t>ウワマワ</t>
    </rPh>
    <rPh sb="139" eb="141">
      <t>ゼンコク</t>
    </rPh>
    <rPh sb="141" eb="143">
      <t>ヘイキン</t>
    </rPh>
    <rPh sb="145" eb="146">
      <t>トド</t>
    </rPh>
    <rPh sb="154" eb="157">
      <t>シヨウリョウ</t>
    </rPh>
    <rPh sb="158" eb="160">
      <t>ゾウシュウ</t>
    </rPh>
    <rPh sb="161" eb="163">
      <t>メザ</t>
    </rPh>
    <rPh sb="164" eb="166">
      <t>フキュウ</t>
    </rPh>
    <rPh sb="166" eb="167">
      <t>リツ</t>
    </rPh>
    <rPh sb="168" eb="170">
      <t>コウジョウ</t>
    </rPh>
    <rPh sb="171" eb="172">
      <t>ハカ</t>
    </rPh>
    <rPh sb="179" eb="181">
      <t>ルイジ</t>
    </rPh>
    <rPh sb="181" eb="183">
      <t>ダンタイ</t>
    </rPh>
    <rPh sb="183" eb="185">
      <t>ヘイキン</t>
    </rPh>
    <rPh sb="186" eb="188">
      <t>ウワマワ</t>
    </rPh>
    <rPh sb="195" eb="197">
      <t>オスイ</t>
    </rPh>
    <rPh sb="197" eb="199">
      <t>ショリ</t>
    </rPh>
    <rPh sb="200" eb="202">
      <t>リュウイキ</t>
    </rPh>
    <rPh sb="202" eb="205">
      <t>ゲスイドウ</t>
    </rPh>
    <rPh sb="206" eb="207">
      <t>オコナ</t>
    </rPh>
    <rPh sb="212" eb="214">
      <t>オスイ</t>
    </rPh>
    <rPh sb="214" eb="216">
      <t>ショリ</t>
    </rPh>
    <rPh sb="216" eb="217">
      <t>ヒ</t>
    </rPh>
    <rPh sb="218" eb="220">
      <t>タンジュン</t>
    </rPh>
    <rPh sb="221" eb="222">
      <t>サ</t>
    </rPh>
    <rPh sb="227" eb="228">
      <t>ムズカ</t>
    </rPh>
    <rPh sb="231" eb="232">
      <t>カンガ</t>
    </rPh>
    <rPh sb="239" eb="241">
      <t>ネンカン</t>
    </rPh>
    <rPh sb="241" eb="243">
      <t>ユウシュウ</t>
    </rPh>
    <rPh sb="243" eb="245">
      <t>スイリョウ</t>
    </rPh>
    <rPh sb="246" eb="248">
      <t>ジョウショウ</t>
    </rPh>
    <rPh sb="253" eb="255">
      <t>フキュウ</t>
    </rPh>
    <rPh sb="255" eb="256">
      <t>リツ</t>
    </rPh>
    <rPh sb="257" eb="259">
      <t>コウジョウ</t>
    </rPh>
    <rPh sb="260" eb="261">
      <t>ハカ</t>
    </rPh>
    <rPh sb="268" eb="270">
      <t>ルイジ</t>
    </rPh>
    <rPh sb="270" eb="272">
      <t>ダンタイ</t>
    </rPh>
    <rPh sb="272" eb="274">
      <t>ヘイキン</t>
    </rPh>
    <rPh sb="275" eb="276">
      <t>オオ</t>
    </rPh>
    <rPh sb="278" eb="280">
      <t>ウワマワ</t>
    </rPh>
    <rPh sb="286" eb="288">
      <t>ゼンコク</t>
    </rPh>
    <rPh sb="288" eb="290">
      <t>ヘイキン</t>
    </rPh>
    <rPh sb="292" eb="293">
      <t>トド</t>
    </rPh>
    <rPh sb="298" eb="300">
      <t>ジョウキョウ</t>
    </rPh>
    <rPh sb="304" eb="305">
      <t>アラ</t>
    </rPh>
    <rPh sb="307" eb="309">
      <t>キョウヨウ</t>
    </rPh>
    <rPh sb="309" eb="311">
      <t>カイシ</t>
    </rPh>
    <rPh sb="313" eb="315">
      <t>クイキ</t>
    </rPh>
    <rPh sb="316" eb="319">
      <t>スイセンカ</t>
    </rPh>
    <rPh sb="320" eb="321">
      <t>スス</t>
    </rPh>
    <rPh sb="327" eb="328">
      <t>カンガ</t>
    </rPh>
    <rPh sb="337" eb="339">
      <t>イッソウ</t>
    </rPh>
    <rPh sb="340" eb="343">
      <t>スイセンカ</t>
    </rPh>
    <rPh sb="344" eb="345">
      <t>ウナガ</t>
    </rPh>
    <phoneticPr fontId="4"/>
  </si>
  <si>
    <t>最も古い区間の改修を行っているため、平成28年度からは管渠の改善率は上昇していく。</t>
    <rPh sb="0" eb="1">
      <t>モット</t>
    </rPh>
    <rPh sb="2" eb="3">
      <t>フル</t>
    </rPh>
    <rPh sb="4" eb="6">
      <t>クカン</t>
    </rPh>
    <rPh sb="7" eb="9">
      <t>カイシュウ</t>
    </rPh>
    <rPh sb="10" eb="11">
      <t>オコナ</t>
    </rPh>
    <rPh sb="18" eb="20">
      <t>ヘイセイ</t>
    </rPh>
    <rPh sb="22" eb="24">
      <t>ネンド</t>
    </rPh>
    <rPh sb="27" eb="29">
      <t>カンキョ</t>
    </rPh>
    <rPh sb="30" eb="32">
      <t>カイゼン</t>
    </rPh>
    <rPh sb="32" eb="33">
      <t>リツ</t>
    </rPh>
    <rPh sb="34" eb="3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</si>
</sst>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302719992"/>
        <c:axId val="30272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02719992"/>
        <c:axId val="302720776"/>
      </c:lineChart>
      <c:dateAx>
        <c:axId val="302719992"/>
        <c:scaling>
          <c:orientation val="minMax"/>
        </c:scaling>
        <c:delete val="1"/>
        <c:axPos val="b"/>
        <c:numFmt formatCode="ge" sourceLinked="1"/>
        <c:majorTickMark val="none"/>
        <c:minorTickMark val="none"/>
        <c:tickLblPos val="none"/>
        <c:crossAx val="302720776"/>
        <c:crosses val="autoZero"/>
        <c:auto val="1"/>
        <c:lblOffset val="100"/>
        <c:baseTimeUnit val="years"/>
      </c:dateAx>
      <c:valAx>
        <c:axId val="30272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293640"/>
        <c:axId val="3032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03293640"/>
        <c:axId val="303294816"/>
      </c:lineChart>
      <c:dateAx>
        <c:axId val="303293640"/>
        <c:scaling>
          <c:orientation val="minMax"/>
        </c:scaling>
        <c:delete val="1"/>
        <c:axPos val="b"/>
        <c:numFmt formatCode="ge" sourceLinked="1"/>
        <c:majorTickMark val="none"/>
        <c:minorTickMark val="none"/>
        <c:tickLblPos val="none"/>
        <c:crossAx val="303294816"/>
        <c:crosses val="autoZero"/>
        <c:auto val="1"/>
        <c:lblOffset val="100"/>
        <c:baseTimeUnit val="years"/>
      </c:dateAx>
      <c:valAx>
        <c:axId val="3032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92.68</c:v>
                </c:pt>
                <c:pt idx="1">
                  <c:v>94.51</c:v>
                </c:pt>
                <c:pt idx="2">
                  <c:v>93.5</c:v>
                </c:pt>
                <c:pt idx="3">
                  <c:v>93.41</c:v>
                </c:pt>
                <c:pt idx="4">
                  <c:v>93.01</c:v>
                </c:pt>
              </c:numCache>
            </c:numRef>
          </c:val>
        </c:ser>
        <c:dLbls>
          <c:showLegendKey val="0"/>
          <c:showVal val="0"/>
          <c:showCatName val="0"/>
          <c:showSerName val="0"/>
          <c:showPercent val="0"/>
          <c:showBubbleSize val="0"/>
        </c:dLbls>
        <c:gapWidth val="150"/>
        <c:axId val="303346616"/>
        <c:axId val="3033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03346616"/>
        <c:axId val="303347008"/>
      </c:lineChart>
      <c:dateAx>
        <c:axId val="303346616"/>
        <c:scaling>
          <c:orientation val="minMax"/>
        </c:scaling>
        <c:delete val="1"/>
        <c:axPos val="b"/>
        <c:numFmt formatCode="ge" sourceLinked="1"/>
        <c:majorTickMark val="none"/>
        <c:minorTickMark val="none"/>
        <c:tickLblPos val="none"/>
        <c:crossAx val="303347008"/>
        <c:crosses val="autoZero"/>
        <c:auto val="1"/>
        <c:lblOffset val="100"/>
        <c:baseTimeUnit val="years"/>
      </c:dateAx>
      <c:valAx>
        <c:axId val="3033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70.13</c:v>
                </c:pt>
                <c:pt idx="1">
                  <c:v>59.12</c:v>
                </c:pt>
                <c:pt idx="2">
                  <c:v>73.290000000000006</c:v>
                </c:pt>
                <c:pt idx="3">
                  <c:v>76.89</c:v>
                </c:pt>
                <c:pt idx="4">
                  <c:v>73.52</c:v>
                </c:pt>
              </c:numCache>
            </c:numRef>
          </c:val>
        </c:ser>
        <c:dLbls>
          <c:showLegendKey val="0"/>
          <c:showVal val="0"/>
          <c:showCatName val="0"/>
          <c:showSerName val="0"/>
          <c:showPercent val="0"/>
          <c:showBubbleSize val="0"/>
        </c:dLbls>
        <c:gapWidth val="150"/>
        <c:axId val="302716464"/>
        <c:axId val="3027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16464"/>
        <c:axId val="302715680"/>
      </c:lineChart>
      <c:dateAx>
        <c:axId val="302716464"/>
        <c:scaling>
          <c:orientation val="minMax"/>
        </c:scaling>
        <c:delete val="1"/>
        <c:axPos val="b"/>
        <c:numFmt formatCode="ge" sourceLinked="1"/>
        <c:majorTickMark val="none"/>
        <c:minorTickMark val="none"/>
        <c:tickLblPos val="none"/>
        <c:crossAx val="302715680"/>
        <c:crosses val="autoZero"/>
        <c:auto val="1"/>
        <c:lblOffset val="100"/>
        <c:baseTimeUnit val="years"/>
      </c:dateAx>
      <c:valAx>
        <c:axId val="3027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719600"/>
        <c:axId val="302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19600"/>
        <c:axId val="302717248"/>
      </c:lineChart>
      <c:dateAx>
        <c:axId val="302719600"/>
        <c:scaling>
          <c:orientation val="minMax"/>
        </c:scaling>
        <c:delete val="1"/>
        <c:axPos val="b"/>
        <c:numFmt formatCode="ge" sourceLinked="1"/>
        <c:majorTickMark val="none"/>
        <c:minorTickMark val="none"/>
        <c:tickLblPos val="none"/>
        <c:crossAx val="302717248"/>
        <c:crosses val="autoZero"/>
        <c:auto val="1"/>
        <c:lblOffset val="100"/>
        <c:baseTimeUnit val="years"/>
      </c:dateAx>
      <c:valAx>
        <c:axId val="302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721952"/>
        <c:axId val="30271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21952"/>
        <c:axId val="302716856"/>
      </c:lineChart>
      <c:dateAx>
        <c:axId val="302721952"/>
        <c:scaling>
          <c:orientation val="minMax"/>
        </c:scaling>
        <c:delete val="1"/>
        <c:axPos val="b"/>
        <c:numFmt formatCode="ge" sourceLinked="1"/>
        <c:majorTickMark val="none"/>
        <c:minorTickMark val="none"/>
        <c:tickLblPos val="none"/>
        <c:crossAx val="302716856"/>
        <c:crosses val="autoZero"/>
        <c:auto val="1"/>
        <c:lblOffset val="100"/>
        <c:baseTimeUnit val="years"/>
      </c:dateAx>
      <c:valAx>
        <c:axId val="3027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718816"/>
        <c:axId val="30271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18816"/>
        <c:axId val="302714504"/>
      </c:lineChart>
      <c:dateAx>
        <c:axId val="302718816"/>
        <c:scaling>
          <c:orientation val="minMax"/>
        </c:scaling>
        <c:delete val="1"/>
        <c:axPos val="b"/>
        <c:numFmt formatCode="ge" sourceLinked="1"/>
        <c:majorTickMark val="none"/>
        <c:minorTickMark val="none"/>
        <c:tickLblPos val="none"/>
        <c:crossAx val="302714504"/>
        <c:crosses val="autoZero"/>
        <c:auto val="1"/>
        <c:lblOffset val="100"/>
        <c:baseTimeUnit val="years"/>
      </c:dateAx>
      <c:valAx>
        <c:axId val="30271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294424"/>
        <c:axId val="303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294424"/>
        <c:axId val="303293248"/>
      </c:lineChart>
      <c:dateAx>
        <c:axId val="303294424"/>
        <c:scaling>
          <c:orientation val="minMax"/>
        </c:scaling>
        <c:delete val="1"/>
        <c:axPos val="b"/>
        <c:numFmt formatCode="ge" sourceLinked="1"/>
        <c:majorTickMark val="none"/>
        <c:minorTickMark val="none"/>
        <c:tickLblPos val="none"/>
        <c:crossAx val="303293248"/>
        <c:crosses val="autoZero"/>
        <c:auto val="1"/>
        <c:lblOffset val="100"/>
        <c:baseTimeUnit val="years"/>
      </c:dateAx>
      <c:valAx>
        <c:axId val="303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1554.54</c:v>
                </c:pt>
                <c:pt idx="1">
                  <c:v>1815.76</c:v>
                </c:pt>
                <c:pt idx="2">
                  <c:v>1770.51</c:v>
                </c:pt>
                <c:pt idx="3">
                  <c:v>2065.71</c:v>
                </c:pt>
                <c:pt idx="4">
                  <c:v>1959.19</c:v>
                </c:pt>
              </c:numCache>
            </c:numRef>
          </c:val>
        </c:ser>
        <c:dLbls>
          <c:showLegendKey val="0"/>
          <c:showVal val="0"/>
          <c:showCatName val="0"/>
          <c:showSerName val="0"/>
          <c:showPercent val="0"/>
          <c:showBubbleSize val="0"/>
        </c:dLbls>
        <c:gapWidth val="150"/>
        <c:axId val="303292072"/>
        <c:axId val="3032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03292072"/>
        <c:axId val="303296384"/>
      </c:lineChart>
      <c:dateAx>
        <c:axId val="303292072"/>
        <c:scaling>
          <c:orientation val="minMax"/>
        </c:scaling>
        <c:delete val="1"/>
        <c:axPos val="b"/>
        <c:numFmt formatCode="ge" sourceLinked="1"/>
        <c:majorTickMark val="none"/>
        <c:minorTickMark val="none"/>
        <c:tickLblPos val="none"/>
        <c:crossAx val="303296384"/>
        <c:crosses val="autoZero"/>
        <c:auto val="1"/>
        <c:lblOffset val="100"/>
        <c:baseTimeUnit val="years"/>
      </c:dateAx>
      <c:valAx>
        <c:axId val="3032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76.069999999999993</c:v>
                </c:pt>
                <c:pt idx="1">
                  <c:v>59.93</c:v>
                </c:pt>
                <c:pt idx="2">
                  <c:v>57.98</c:v>
                </c:pt>
                <c:pt idx="3">
                  <c:v>99.03</c:v>
                </c:pt>
                <c:pt idx="4">
                  <c:v>91.02</c:v>
                </c:pt>
              </c:numCache>
            </c:numRef>
          </c:val>
        </c:ser>
        <c:dLbls>
          <c:showLegendKey val="0"/>
          <c:showVal val="0"/>
          <c:showCatName val="0"/>
          <c:showSerName val="0"/>
          <c:showPercent val="0"/>
          <c:showBubbleSize val="0"/>
        </c:dLbls>
        <c:gapWidth val="150"/>
        <c:axId val="303292856"/>
        <c:axId val="3032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03292856"/>
        <c:axId val="303297952"/>
      </c:lineChart>
      <c:dateAx>
        <c:axId val="303292856"/>
        <c:scaling>
          <c:orientation val="minMax"/>
        </c:scaling>
        <c:delete val="1"/>
        <c:axPos val="b"/>
        <c:numFmt formatCode="ge" sourceLinked="1"/>
        <c:majorTickMark val="none"/>
        <c:minorTickMark val="none"/>
        <c:tickLblPos val="none"/>
        <c:crossAx val="303297952"/>
        <c:crosses val="autoZero"/>
        <c:auto val="1"/>
        <c:lblOffset val="100"/>
        <c:baseTimeUnit val="years"/>
      </c:dateAx>
      <c:valAx>
        <c:axId val="3032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242.82</c:v>
                </c:pt>
                <c:pt idx="1">
                  <c:v>313.52999999999997</c:v>
                </c:pt>
                <c:pt idx="2">
                  <c:v>329.22</c:v>
                </c:pt>
                <c:pt idx="3">
                  <c:v>193.77</c:v>
                </c:pt>
                <c:pt idx="4">
                  <c:v>213.3</c:v>
                </c:pt>
              </c:numCache>
            </c:numRef>
          </c:val>
        </c:ser>
        <c:dLbls>
          <c:showLegendKey val="0"/>
          <c:showVal val="0"/>
          <c:showCatName val="0"/>
          <c:showSerName val="0"/>
          <c:showPercent val="0"/>
          <c:showBubbleSize val="0"/>
        </c:dLbls>
        <c:gapWidth val="150"/>
        <c:axId val="303295600"/>
        <c:axId val="30329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03295600"/>
        <c:axId val="303298344"/>
      </c:lineChart>
      <c:dateAx>
        <c:axId val="303295600"/>
        <c:scaling>
          <c:orientation val="minMax"/>
        </c:scaling>
        <c:delete val="1"/>
        <c:axPos val="b"/>
        <c:numFmt formatCode="ge" sourceLinked="1"/>
        <c:majorTickMark val="none"/>
        <c:minorTickMark val="none"/>
        <c:tickLblPos val="none"/>
        <c:crossAx val="303298344"/>
        <c:crosses val="autoZero"/>
        <c:auto val="1"/>
        <c:lblOffset val="100"/>
        <c:baseTimeUnit val="years"/>
      </c:dateAx>
      <c:valAx>
        <c:axId val="3032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70" zoomScaleNormal="70" workbookViewId="0">
      <selection activeCell="B60" sqref="B60:BJ61"/>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亘理町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34026</v>
      </c>
      <c r="AM8" s="67"/>
      <c r="AN8" s="67"/>
      <c r="AO8" s="67"/>
      <c r="AP8" s="67"/>
      <c r="AQ8" s="67"/>
      <c r="AR8" s="67"/>
      <c r="AS8" s="67"/>
      <c r="AT8" s="66">
        <f>データ!T6</f>
        <v>73.599999999999994</v>
      </c>
      <c r="AU8" s="66"/>
      <c r="AV8" s="66"/>
      <c r="AW8" s="66"/>
      <c r="AX8" s="66"/>
      <c r="AY8" s="66"/>
      <c r="AZ8" s="66"/>
      <c r="BA8" s="66"/>
      <c r="BB8" s="66">
        <f>データ!U6</f>
        <v>462.31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76.84</v>
      </c>
      <c r="Q10" s="66"/>
      <c r="R10" s="66"/>
      <c r="S10" s="66"/>
      <c r="T10" s="66"/>
      <c r="U10" s="66"/>
      <c r="V10" s="66"/>
      <c r="W10" s="66">
        <f>データ!Q6</f>
        <v>98.07</v>
      </c>
      <c r="X10" s="66"/>
      <c r="Y10" s="66"/>
      <c r="Z10" s="66"/>
      <c r="AA10" s="66"/>
      <c r="AB10" s="66"/>
      <c r="AC10" s="66"/>
      <c r="AD10" s="67">
        <f>データ!R6</f>
        <v>3510</v>
      </c>
      <c r="AE10" s="67"/>
      <c r="AF10" s="67"/>
      <c r="AG10" s="67"/>
      <c r="AH10" s="67"/>
      <c r="AI10" s="67"/>
      <c r="AJ10" s="67"/>
      <c r="AK10" s="2"/>
      <c r="AL10" s="67">
        <f>データ!V6</f>
        <v>26034</v>
      </c>
      <c r="AM10" s="67"/>
      <c r="AN10" s="67"/>
      <c r="AO10" s="67"/>
      <c r="AP10" s="67"/>
      <c r="AQ10" s="67"/>
      <c r="AR10" s="67"/>
      <c r="AS10" s="67"/>
      <c r="AT10" s="66">
        <f>データ!W6</f>
        <v>9.1300000000000008</v>
      </c>
      <c r="AU10" s="66"/>
      <c r="AV10" s="66"/>
      <c r="AW10" s="66"/>
      <c r="AX10" s="66"/>
      <c r="AY10" s="66"/>
      <c r="AZ10" s="66"/>
      <c r="BA10" s="66"/>
      <c r="BB10" s="66">
        <f>データ!X6</f>
        <v>2851.48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43613</v>
      </c>
      <c r="D6" s="33">
        <f t="shared" si="3"/>
        <v>47</v>
      </c>
      <c r="E6" s="33">
        <f t="shared" si="3"/>
        <v>17</v>
      </c>
      <c r="F6" s="33">
        <f t="shared" si="3"/>
        <v>1</v>
      </c>
      <c r="G6" s="33">
        <f t="shared" si="3"/>
        <v>0</v>
      </c>
      <c r="H6" s="33" t="str">
        <f t="shared" si="3"/>
        <v>宮城県　亘理町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76.84</v>
      </c>
      <c r="Q6" s="34">
        <f t="shared" si="3"/>
        <v>98.07</v>
      </c>
      <c r="R6" s="34">
        <f t="shared" si="3"/>
        <v>3510</v>
      </c>
      <c r="S6" s="34">
        <f t="shared" si="3"/>
        <v>34026</v>
      </c>
      <c r="T6" s="34">
        <f t="shared" si="3"/>
        <v>73.599999999999994</v>
      </c>
      <c r="U6" s="34">
        <f t="shared" si="3"/>
        <v>462.31</v>
      </c>
      <c r="V6" s="34">
        <f t="shared" si="3"/>
        <v>26034</v>
      </c>
      <c r="W6" s="34">
        <f t="shared" si="3"/>
        <v>9.1300000000000008</v>
      </c>
      <c r="X6" s="34">
        <f t="shared" si="3"/>
        <v>2851.48</v>
      </c>
      <c r="Y6" s="35">
        <f>IF(Y7="",NA(),Y7)</f>
        <v>70.13</v>
      </c>
      <c r="Z6" s="35">
        <f t="shared" ref="Z6:AH6" si="4">IF(Z7="",NA(),Z7)</f>
        <v>59.12</v>
      </c>
      <c r="AA6" s="35">
        <f t="shared" si="4"/>
        <v>73.290000000000006</v>
      </c>
      <c r="AB6" s="35">
        <f t="shared" si="4"/>
        <v>76.89</v>
      </c>
      <c r="AC6" s="35">
        <f t="shared" si="4"/>
        <v>73.52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1554.54</v>
      </c>
      <c r="BG6" s="35">
        <f t="shared" ref="BG6:BO6" si="7">IF(BG7="",NA(),BG7)</f>
        <v>1815.76</v>
      </c>
      <c r="BH6" s="35">
        <f t="shared" si="7"/>
        <v>1770.51</v>
      </c>
      <c r="BI6" s="35">
        <f t="shared" si="7"/>
        <v>2065.71</v>
      </c>
      <c r="BJ6" s="35">
        <f t="shared" si="7"/>
        <v>1959.19</v>
      </c>
      <c r="BK6" s="35">
        <f t="shared" si="7"/>
        <v>1273.52</v>
      </c>
      <c r="BL6" s="35">
        <f t="shared" si="7"/>
        <v>1209.95</v>
      </c>
      <c r="BM6" s="35">
        <f t="shared" si="7"/>
        <v>1136.5</v>
      </c>
      <c r="BN6" s="35">
        <f t="shared" si="7"/>
        <v>1118.56</v>
      </c>
      <c r="BO6" s="35">
        <f t="shared" si="7"/>
        <v>1111.31</v>
      </c>
      <c r="BP6" s="34" t="str">
        <f>IF(BP7="","",IF(BP7="-","【-】","【"&amp;SUBSTITUTE(TEXT(BP7,"#,##0.00"),"-","△")&amp;"】"))</f>
        <v>【728.30】</v>
      </c>
      <c r="BQ6" s="35">
        <f>IF(BQ7="",NA(),BQ7)</f>
        <v>76.069999999999993</v>
      </c>
      <c r="BR6" s="35">
        <f t="shared" ref="BR6:BZ6" si="8">IF(BR7="",NA(),BR7)</f>
        <v>59.93</v>
      </c>
      <c r="BS6" s="35">
        <f t="shared" si="8"/>
        <v>57.98</v>
      </c>
      <c r="BT6" s="35">
        <f t="shared" si="8"/>
        <v>99.03</v>
      </c>
      <c r="BU6" s="35">
        <f t="shared" si="8"/>
        <v>91.02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242.82</v>
      </c>
      <c r="CC6" s="35">
        <f t="shared" ref="CC6:CK6" si="9">IF(CC7="",NA(),CC7)</f>
        <v>313.52999999999997</v>
      </c>
      <c r="CD6" s="35">
        <f t="shared" si="9"/>
        <v>329.22</v>
      </c>
      <c r="CE6" s="35">
        <f t="shared" si="9"/>
        <v>193.77</v>
      </c>
      <c r="CF6" s="35">
        <f t="shared" si="9"/>
        <v>213.3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92.68</v>
      </c>
      <c r="CY6" s="35">
        <f t="shared" ref="CY6:DG6" si="11">IF(CY7="",NA(),CY7)</f>
        <v>94.51</v>
      </c>
      <c r="CZ6" s="35">
        <f t="shared" si="11"/>
        <v>93.5</v>
      </c>
      <c r="DA6" s="35">
        <f t="shared" si="11"/>
        <v>93.41</v>
      </c>
      <c r="DB6" s="35">
        <f t="shared" si="11"/>
        <v>93.01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0.03</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43613</v>
      </c>
      <c r="D7" s="37">
        <v>47</v>
      </c>
      <c r="E7" s="37">
        <v>17</v>
      </c>
      <c r="F7" s="37">
        <v>1</v>
      </c>
      <c r="G7" s="37">
        <v>0</v>
      </c>
      <c r="H7" s="37" t="s">
        <v>109</v>
      </c>
      <c r="I7" s="37" t="s">
        <v>110</v>
      </c>
      <c r="J7" s="37" t="s">
        <v>111</v>
      </c>
      <c r="K7" s="37" t="s">
        <v>112</v>
      </c>
      <c r="L7" s="37" t="s">
        <v>113</v>
      </c>
      <c r="M7" s="37"/>
      <c r="N7" s="38" t="s">
        <v>114</v>
      </c>
      <c r="O7" s="38" t="s">
        <v>115</v>
      </c>
      <c r="P7" s="38">
        <v>76.84</v>
      </c>
      <c r="Q7" s="38">
        <v>98.07</v>
      </c>
      <c r="R7" s="38">
        <v>3510</v>
      </c>
      <c r="S7" s="38">
        <v>34026</v>
      </c>
      <c r="T7" s="38">
        <v>73.599999999999994</v>
      </c>
      <c r="U7" s="38">
        <v>462.31</v>
      </c>
      <c r="V7" s="38">
        <v>26034</v>
      </c>
      <c r="W7" s="38">
        <v>9.1300000000000008</v>
      </c>
      <c r="X7" s="38">
        <v>2851.48</v>
      </c>
      <c r="Y7" s="38">
        <v>70.13</v>
      </c>
      <c r="Z7" s="38">
        <v>59.12</v>
      </c>
      <c r="AA7" s="38">
        <v>73.290000000000006</v>
      </c>
      <c r="AB7" s="38">
        <v>76.89</v>
      </c>
      <c r="AC7" s="38">
        <v>73.52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1554.54</v>
      </c>
      <c r="BG7" s="38">
        <v>1815.76</v>
      </c>
      <c r="BH7" s="38">
        <v>1770.51</v>
      </c>
      <c r="BI7" s="38">
        <v>2065.71</v>
      </c>
      <c r="BJ7" s="38">
        <v>1959.19</v>
      </c>
      <c r="BK7" s="38">
        <v>1273.52</v>
      </c>
      <c r="BL7" s="38">
        <v>1209.95</v>
      </c>
      <c r="BM7" s="38">
        <v>1136.5</v>
      </c>
      <c r="BN7" s="38">
        <v>1118.56</v>
      </c>
      <c r="BO7" s="38">
        <v>1111.31</v>
      </c>
      <c r="BP7" s="38">
        <v>728.3</v>
      </c>
      <c r="BQ7" s="38">
        <v>76.069999999999993</v>
      </c>
      <c r="BR7" s="38">
        <v>59.93</v>
      </c>
      <c r="BS7" s="38">
        <v>57.98</v>
      </c>
      <c r="BT7" s="38">
        <v>99.03</v>
      </c>
      <c r="BU7" s="38">
        <v>91.02</v>
      </c>
      <c r="BV7" s="38">
        <v>67.849999999999994</v>
      </c>
      <c r="BW7" s="38">
        <v>69.48</v>
      </c>
      <c r="BX7" s="38">
        <v>71.650000000000006</v>
      </c>
      <c r="BY7" s="38">
        <v>72.33</v>
      </c>
      <c r="BZ7" s="38">
        <v>75.540000000000006</v>
      </c>
      <c r="CA7" s="38">
        <v>100.04</v>
      </c>
      <c r="CB7" s="38">
        <v>242.82</v>
      </c>
      <c r="CC7" s="38">
        <v>313.52999999999997</v>
      </c>
      <c r="CD7" s="38">
        <v>329.22</v>
      </c>
      <c r="CE7" s="38">
        <v>193.77</v>
      </c>
      <c r="CF7" s="38">
        <v>213.3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92.68</v>
      </c>
      <c r="CY7" s="38">
        <v>94.51</v>
      </c>
      <c r="CZ7" s="38">
        <v>93.5</v>
      </c>
      <c r="DA7" s="38">
        <v>93.41</v>
      </c>
      <c r="DB7" s="38">
        <v>93.01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0.03</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勝洋</cp:lastModifiedBy>
  <cp:lastPrinted>2018-02-02T08:05:47Z</cp:lastPrinted>
  <dcterms:created xsi:type="dcterms:W3CDTF">2017-12-25T02:02:36Z</dcterms:created>
  <dcterms:modified xsi:type="dcterms:W3CDTF">2018-02-14T00:09:57Z</dcterms:modified>
  <cp:category/>
</cp:coreProperties>
</file>