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19 柴田町★\修正版\"/>
    </mc:Choice>
  </mc:AlternateContent>
  <workbookProtection workbookPassword="B319" lockStructure="1"/>
  <bookViews>
    <workbookView xWindow="0" yWindow="0" windowWidth="20490" windowHeight="753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<sst xmlns="http://schemas.openxmlformats.org/spreadsheetml/2006/main" count="232" uniqueCount="120">
  <si>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</si>
  <si>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</si>
  <si>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</si>
  <si>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</si>
  <si>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</si>
  <si>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</si>
  <si>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</si>
  <si>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</si>
  <si>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</si>
  <si>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</si>
  <si>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</si>
  <si>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</si>
  <si>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</si>
  <si>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</si>
  <si>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</si>
  <si>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</si>
  <si>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</si>
  <si>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</si>
  <si>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</si>
  <si>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</si>
  <si>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</si>
  <si>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</si>
  <si>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</si>
  <si>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</si>
  <si>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</si>
  <si>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</si>
  <si>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</si>
  <si>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</si>
  <si>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</si>
  <si>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</si>
  <si>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</si>
  <si>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</si>
  <si>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</si>
  <si>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</si>
  <si>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</si>
  <si>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</si>
  <si>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</si>
  <si>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</si>
  <si>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</si>
  <si>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</si>
  <si>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</si>
  <si>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</si>
  <si>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</si>
  <si>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</si>
  <si>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</si>
  <si>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</si>
  <si>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</si>
  <si>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</si>
  <si>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</si>
  <si>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</si>
  <si>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</si>
  <si>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</si>
  <si>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</si>
  <si>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</si>
  <si>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</si>
  <si>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</si>
  <si>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</si>
  <si>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</si>
  <si>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</si>
  <si>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</si>
  <si>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</si>
  <si>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</si>
  <si>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</si>
  <si>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</si>
  <si>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</si>
  <si>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</si>
  <si>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</si>
  <si>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</si>
  <si>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</si>
  <si>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</si>
  <si>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</si>
  <si>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</si>
  <si>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</si>
  <si>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</si>
  <si>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</si>
  <si>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</si>
  <si>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</si>
  <si>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</si>
  <si>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</si>
  <si>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</si>
  <si>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</si>
  <si>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</si>
  <si>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</si>
  <si>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</si>
  <si>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</si>
  <si>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</si>
  <si>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</si>
  <si>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</si>
  <si>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</si>
  <si>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</si>
  <si>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</si>
  <si>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</si>
  <si>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</si>
  <si>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</si>
  <si>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</si>
  <si>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</si>
  <si>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</si>
  <si>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</si>
  <si>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</si>
  <si>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</si>
  <si>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</si>
  <si>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</si>
  <si>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</si>
  <si>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</si>
  <si>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</si>
  <si>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柴田町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</si>
  <si>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</si>
  <si>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</si>
  <si>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</si>
  <si>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</si>
  <si>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</si>
  <si>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</si>
  <si>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</si>
  <si>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</si>
  <si>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</si>
  <si>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</si>
  <si>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有形固定資産減価償却率は、類似団体平均値を上回っている。現在使用していない取水施設、浄水施設が残っていることが一つの要因と考えられるため、これらの施設は順次撤去していく予定である。
　管路経年化率・管路更新率は、ほぼ横ばいで推移している。老朽管路を減少させるためには、新たに耐用年数を経過する管路延長以上の布設替を行う必要があるが、そのためには人的配置が必要不可欠であるため、現状では漏水が多発する地区を優先的に布設替する考えで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ウワマワ</t>
    </rPh>
    <rPh sb="29" eb="31">
      <t>ゲンザイ</t>
    </rPh>
    <rPh sb="31" eb="33">
      <t>シヨウ</t>
    </rPh>
    <rPh sb="38" eb="40">
      <t>シュスイ</t>
    </rPh>
    <rPh sb="40" eb="42">
      <t>シセツ</t>
    </rPh>
    <rPh sb="43" eb="45">
      <t>ジョウスイ</t>
    </rPh>
    <rPh sb="45" eb="47">
      <t>シセツ</t>
    </rPh>
    <rPh sb="48" eb="49">
      <t>ノコ</t>
    </rPh>
    <rPh sb="56" eb="57">
      <t>ヒト</t>
    </rPh>
    <rPh sb="59" eb="61">
      <t>ヨウイン</t>
    </rPh>
    <rPh sb="62" eb="63">
      <t>カンガ</t>
    </rPh>
    <rPh sb="74" eb="76">
      <t>シセツ</t>
    </rPh>
    <rPh sb="77" eb="79">
      <t>ジュンジ</t>
    </rPh>
    <rPh sb="79" eb="81">
      <t>テッキョ</t>
    </rPh>
    <rPh sb="85" eb="87">
      <t>ヨテイ</t>
    </rPh>
    <rPh sb="93" eb="95">
      <t>カンロ</t>
    </rPh>
    <rPh sb="95" eb="98">
      <t>ケイネンカ</t>
    </rPh>
    <rPh sb="98" eb="99">
      <t>リツ</t>
    </rPh>
    <rPh sb="100" eb="102">
      <t>カンロ</t>
    </rPh>
    <rPh sb="102" eb="104">
      <t>コウシン</t>
    </rPh>
    <rPh sb="104" eb="105">
      <t>リツ</t>
    </rPh>
    <rPh sb="109" eb="110">
      <t>ヨコ</t>
    </rPh>
    <rPh sb="113" eb="115">
      <t>スイイ</t>
    </rPh>
    <rPh sb="120" eb="122">
      <t>ロウキュウ</t>
    </rPh>
    <rPh sb="122" eb="123">
      <t>カン</t>
    </rPh>
    <rPh sb="123" eb="124">
      <t>ロ</t>
    </rPh>
    <rPh sb="125" eb="127">
      <t>ゲンショウ</t>
    </rPh>
    <rPh sb="135" eb="136">
      <t>アラ</t>
    </rPh>
    <rPh sb="138" eb="140">
      <t>タイヨウ</t>
    </rPh>
    <rPh sb="140" eb="142">
      <t>ネンスウ</t>
    </rPh>
    <rPh sb="143" eb="145">
      <t>ケイカ</t>
    </rPh>
    <rPh sb="147" eb="149">
      <t>カンロ</t>
    </rPh>
    <rPh sb="149" eb="151">
      <t>エンチョウ</t>
    </rPh>
    <rPh sb="151" eb="153">
      <t>イジョウ</t>
    </rPh>
    <rPh sb="154" eb="157">
      <t>フセツガエ</t>
    </rPh>
    <rPh sb="158" eb="159">
      <t>オコナ</t>
    </rPh>
    <rPh sb="160" eb="162">
      <t>ヒツヨウ</t>
    </rPh>
    <rPh sb="173" eb="175">
      <t>ジンテキ</t>
    </rPh>
    <rPh sb="175" eb="177">
      <t>ハイチ</t>
    </rPh>
    <rPh sb="178" eb="180">
      <t>ヒツヨウ</t>
    </rPh>
    <rPh sb="180" eb="183">
      <t>フカケツ</t>
    </rPh>
    <rPh sb="189" eb="191">
      <t>ゲンジョウ</t>
    </rPh>
    <rPh sb="193" eb="195">
      <t>ロウスイ</t>
    </rPh>
    <rPh sb="196" eb="198">
      <t>タハツ</t>
    </rPh>
    <rPh sb="200" eb="202">
      <t>チク</t>
    </rPh>
    <rPh sb="203" eb="206">
      <t>ユウセンテキ</t>
    </rPh>
    <rPh sb="207" eb="210">
      <t>フセツガエ</t>
    </rPh>
    <rPh sb="212" eb="213">
      <t>カンガ</t>
    </rPh>
    <phoneticPr fontId="4"/>
  </si>
  <si>
    <t>　本町の水道事業は、東日本大震災の影響で一時的に経営が悪化したものの、数年は安定的な経営ができていると考えている。しかしながら、老朽化の状況は類似団体平均を上回っており、財政状況を考慮しながらも計画的に更新事業を実施していく考えである。</t>
    <rPh sb="1" eb="3">
      <t>ホンチョウ</t>
    </rPh>
    <rPh sb="4" eb="6">
      <t>スイドウ</t>
    </rPh>
    <rPh sb="6" eb="8">
      <t>ジギョウ</t>
    </rPh>
    <rPh sb="10" eb="11">
      <t>ヒガシ</t>
    </rPh>
    <rPh sb="11" eb="13">
      <t>ニホン</t>
    </rPh>
    <rPh sb="13" eb="16">
      <t>ダイシンサイ</t>
    </rPh>
    <rPh sb="17" eb="19">
      <t>エイキョウ</t>
    </rPh>
    <rPh sb="20" eb="23">
      <t>イチジテキ</t>
    </rPh>
    <rPh sb="24" eb="26">
      <t>ケイエイ</t>
    </rPh>
    <rPh sb="27" eb="29">
      <t>アッカ</t>
    </rPh>
    <rPh sb="35" eb="37">
      <t>スウネン</t>
    </rPh>
    <rPh sb="38" eb="41">
      <t>アンテイテキ</t>
    </rPh>
    <rPh sb="42" eb="44">
      <t>ケイエイ</t>
    </rPh>
    <rPh sb="51" eb="52">
      <t>カンガ</t>
    </rPh>
    <rPh sb="64" eb="67">
      <t>ロウキュウカ</t>
    </rPh>
    <rPh sb="68" eb="70">
      <t>ジョウキョウ</t>
    </rPh>
    <rPh sb="71" eb="73">
      <t>ルイジ</t>
    </rPh>
    <rPh sb="73" eb="75">
      <t>ダンタイ</t>
    </rPh>
    <rPh sb="75" eb="77">
      <t>ヘイキン</t>
    </rPh>
    <rPh sb="78" eb="80">
      <t>ウワマワ</t>
    </rPh>
    <rPh sb="85" eb="87">
      <t>ザイセイ</t>
    </rPh>
    <rPh sb="87" eb="89">
      <t>ジョウキョウ</t>
    </rPh>
    <rPh sb="90" eb="92">
      <t>コウリョ</t>
    </rPh>
    <rPh sb="97" eb="100">
      <t>ケイカクテキ</t>
    </rPh>
    <rPh sb="101" eb="103">
      <t>コウシン</t>
    </rPh>
    <rPh sb="103" eb="105">
      <t>ジギョウ</t>
    </rPh>
    <rPh sb="106" eb="108">
      <t>ジッシ</t>
    </rPh>
    <rPh sb="112" eb="113">
      <t>カンガ</t>
    </rPh>
    <phoneticPr fontId="4"/>
  </si>
  <si>
    <t>　経常収支比率・流動比率・料金回収率は、平成24年度から引き続き100％を超えている。また、類似団体の平均も超えていることから健全な経営状況であるといえる。これらは、平成26年度から実施した料金徴収等窓口業務委託による費用削減（人件費）が要因と考えられる。
　企業債残高対給水収益比率は、将来の負担を考慮し、企業債借入額を抑えているため数値が減少している。
　給水原価は、費用削減もあり年々減少しているが、類似団体平均を上回っている。これは、当町の経費の半分を受水費が占めており、受水単価が高いことが一つの要因と考えられる。
　施設利用率は、類似団体平均を下回っている。給水人口の減や節水型機器の普及により、配水量は年々減少していることから、施設の更新時は適正な施設規模の検討が必要となる。
　有収率は、平成27年度と比較し1.68ポイント向上し90.72％となった。大規模な漏水が少なかったため例年と比較し向上したと考えられる。</t>
    <rPh sb="1" eb="3">
      <t>ケイジョウ</t>
    </rPh>
    <rPh sb="3" eb="5">
      <t>シュウシ</t>
    </rPh>
    <rPh sb="5" eb="7">
      <t>ヒリツ</t>
    </rPh>
    <rPh sb="13" eb="15">
      <t>リョウキン</t>
    </rPh>
    <rPh sb="15" eb="17">
      <t>カイシュウ</t>
    </rPh>
    <rPh sb="17" eb="18">
      <t>リツ</t>
    </rPh>
    <rPh sb="20" eb="22">
      <t>ヘイセイ</t>
    </rPh>
    <rPh sb="24" eb="26">
      <t>ネンド</t>
    </rPh>
    <rPh sb="28" eb="29">
      <t>ヒ</t>
    </rPh>
    <rPh sb="30" eb="31">
      <t>ツヅ</t>
    </rPh>
    <rPh sb="37" eb="38">
      <t>コ</t>
    </rPh>
    <rPh sb="46" eb="48">
      <t>ルイジ</t>
    </rPh>
    <rPh sb="48" eb="50">
      <t>ダンタイ</t>
    </rPh>
    <rPh sb="51" eb="53">
      <t>ヘイキン</t>
    </rPh>
    <rPh sb="54" eb="55">
      <t>コ</t>
    </rPh>
    <rPh sb="63" eb="65">
      <t>ケンゼン</t>
    </rPh>
    <rPh sb="66" eb="68">
      <t>ケイエイ</t>
    </rPh>
    <rPh sb="68" eb="70">
      <t>ジョウキョウ</t>
    </rPh>
    <rPh sb="83" eb="85">
      <t>ヘイセイ</t>
    </rPh>
    <rPh sb="87" eb="89">
      <t>ネンド</t>
    </rPh>
    <rPh sb="91" eb="93">
      <t>ジッシ</t>
    </rPh>
    <rPh sb="95" eb="97">
      <t>リョウキン</t>
    </rPh>
    <rPh sb="97" eb="99">
      <t>チョウシュウ</t>
    </rPh>
    <rPh sb="99" eb="100">
      <t>トウ</t>
    </rPh>
    <rPh sb="100" eb="102">
      <t>マドグチ</t>
    </rPh>
    <rPh sb="102" eb="104">
      <t>ギョウム</t>
    </rPh>
    <rPh sb="104" eb="106">
      <t>イタク</t>
    </rPh>
    <rPh sb="109" eb="111">
      <t>ヒヨウ</t>
    </rPh>
    <rPh sb="111" eb="113">
      <t>サクゲン</t>
    </rPh>
    <rPh sb="114" eb="117">
      <t>ジンケンヒ</t>
    </rPh>
    <rPh sb="119" eb="121">
      <t>ヨウイン</t>
    </rPh>
    <rPh sb="122" eb="123">
      <t>カンガ</t>
    </rPh>
    <rPh sb="130" eb="132">
      <t>キギョウ</t>
    </rPh>
    <rPh sb="132" eb="133">
      <t>サイ</t>
    </rPh>
    <rPh sb="133" eb="135">
      <t>ザンダカ</t>
    </rPh>
    <rPh sb="135" eb="136">
      <t>タイ</t>
    </rPh>
    <rPh sb="136" eb="138">
      <t>キュウスイ</t>
    </rPh>
    <rPh sb="138" eb="140">
      <t>シュウエキ</t>
    </rPh>
    <rPh sb="140" eb="142">
      <t>ヒリツ</t>
    </rPh>
    <rPh sb="144" eb="146">
      <t>ショウライ</t>
    </rPh>
    <rPh sb="147" eb="149">
      <t>フタン</t>
    </rPh>
    <rPh sb="150" eb="152">
      <t>コウリョ</t>
    </rPh>
    <rPh sb="157" eb="159">
      <t>カリイレ</t>
    </rPh>
    <rPh sb="159" eb="160">
      <t>ガク</t>
    </rPh>
    <rPh sb="161" eb="162">
      <t>オサ</t>
    </rPh>
    <rPh sb="168" eb="170">
      <t>スウチ</t>
    </rPh>
    <rPh sb="171" eb="173">
      <t>ゲンショウ</t>
    </rPh>
    <rPh sb="180" eb="182">
      <t>キュウスイ</t>
    </rPh>
    <rPh sb="182" eb="184">
      <t>ゲンカ</t>
    </rPh>
    <rPh sb="186" eb="188">
      <t>ヒヨウ</t>
    </rPh>
    <rPh sb="188" eb="190">
      <t>サクゲン</t>
    </rPh>
    <rPh sb="193" eb="195">
      <t>ネンネン</t>
    </rPh>
    <rPh sb="195" eb="197">
      <t>ゲンショウ</t>
    </rPh>
    <rPh sb="203" eb="205">
      <t>ルイジ</t>
    </rPh>
    <rPh sb="205" eb="207">
      <t>ダンタイ</t>
    </rPh>
    <rPh sb="207" eb="209">
      <t>ヘイキン</t>
    </rPh>
    <rPh sb="210" eb="212">
      <t>ウワマワ</t>
    </rPh>
    <rPh sb="221" eb="223">
      <t>トウチョウ</t>
    </rPh>
    <rPh sb="224" eb="226">
      <t>ケイヒ</t>
    </rPh>
    <rPh sb="230" eb="232">
      <t>ジュスイ</t>
    </rPh>
    <rPh sb="232" eb="233">
      <t>ヒ</t>
    </rPh>
    <rPh sb="234" eb="235">
      <t>シ</t>
    </rPh>
    <rPh sb="240" eb="242">
      <t>ジュスイ</t>
    </rPh>
    <rPh sb="242" eb="244">
      <t>タンカ</t>
    </rPh>
    <rPh sb="245" eb="246">
      <t>タカ</t>
    </rPh>
    <rPh sb="250" eb="251">
      <t>ヒト</t>
    </rPh>
    <rPh sb="253" eb="255">
      <t>ヨウイン</t>
    </rPh>
    <rPh sb="256" eb="257">
      <t>カンガ</t>
    </rPh>
    <rPh sb="264" eb="266">
      <t>シセツ</t>
    </rPh>
    <rPh sb="266" eb="269">
      <t>リヨウリツ</t>
    </rPh>
    <rPh sb="271" eb="273">
      <t>ルイジ</t>
    </rPh>
    <rPh sb="273" eb="275">
      <t>ダンタイ</t>
    </rPh>
    <rPh sb="275" eb="277">
      <t>ヘイキン</t>
    </rPh>
    <rPh sb="278" eb="280">
      <t>シタマワ</t>
    </rPh>
    <rPh sb="285" eb="287">
      <t>キュウスイ</t>
    </rPh>
    <rPh sb="287" eb="289">
      <t>ジンコウ</t>
    </rPh>
    <rPh sb="290" eb="291">
      <t>ゲン</t>
    </rPh>
    <rPh sb="292" eb="295">
      <t>セッスイガタ</t>
    </rPh>
    <rPh sb="295" eb="297">
      <t>キキ</t>
    </rPh>
    <rPh sb="298" eb="300">
      <t>フキュウ</t>
    </rPh>
    <rPh sb="304" eb="306">
      <t>ハイスイ</t>
    </rPh>
    <rPh sb="306" eb="307">
      <t>リョウ</t>
    </rPh>
    <rPh sb="308" eb="310">
      <t>ネンネン</t>
    </rPh>
    <rPh sb="310" eb="312">
      <t>ゲンショウ</t>
    </rPh>
    <rPh sb="321" eb="323">
      <t>シセツ</t>
    </rPh>
    <rPh sb="324" eb="327">
      <t>コウシンジ</t>
    </rPh>
    <rPh sb="328" eb="330">
      <t>テキセイ</t>
    </rPh>
    <rPh sb="331" eb="333">
      <t>シセツ</t>
    </rPh>
    <rPh sb="333" eb="335">
      <t>キボ</t>
    </rPh>
    <rPh sb="336" eb="338">
      <t>ケントウ</t>
    </rPh>
    <rPh sb="339" eb="341">
      <t>ヒツヨウ</t>
    </rPh>
    <rPh sb="347" eb="350">
      <t>ユウシュウリツ</t>
    </rPh>
    <rPh sb="352" eb="354">
      <t>ヘイセイ</t>
    </rPh>
    <rPh sb="356" eb="358">
      <t>ネンド</t>
    </rPh>
    <rPh sb="359" eb="361">
      <t>ヒカク</t>
    </rPh>
    <rPh sb="370" eb="372">
      <t>コウジョウ</t>
    </rPh>
    <rPh sb="384" eb="387">
      <t>ダイキボ</t>
    </rPh>
    <rPh sb="388" eb="390">
      <t>ロウスイ</t>
    </rPh>
    <rPh sb="391" eb="392">
      <t>スク</t>
    </rPh>
    <rPh sb="398" eb="400">
      <t>レイネン</t>
    </rPh>
    <rPh sb="401" eb="403">
      <t>ヒカク</t>
    </rPh>
    <rPh sb="404" eb="406">
      <t>コウジョウ</t>
    </rPh>
    <rPh sb="409" eb="410">
      <t>カンガ</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</si>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</sst>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1.44</c:v>
                </c:pt>
                <c:pt idx="1">
                  <c:v>0.91</c:v>
                </c:pt>
                <c:pt idx="2">
                  <c:v>0.85</c:v>
                </c:pt>
                <c:pt idx="3">
                  <c:v>0.84</c:v>
                </c:pt>
                <c:pt idx="4">
                  <c:v>0.73</c:v>
                </c:pt>
              </c:numCache>
            </c:numRef>
          </c:val>
          <c:extLst>
            <c:ext xmlns:c16="http://schemas.microsoft.com/office/drawing/2014/chart" uri="{C3380CC4-5D6E-409C-BE32-E72D297353CC}">
              <c16:uniqueId val="{00000000-3996-4318-BAD6-E7E9234C1ECB}"/>
            </c:ext>
          </c:extLst>
        </c:ser>
        <c:dLbls>
          <c:showLegendKey val="0"/>
          <c:showVal val="0"/>
          <c:showCatName val="0"/>
          <c:showSerName val="0"/>
          <c:showPercent val="0"/>
          <c:showBubbleSize val="0"/>
        </c:dLbls>
        <c:gapWidth val="150"/>
        <c:axId val="119220480"/>
        <c:axId val="1192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3996-4318-BAD6-E7E9234C1ECB}"/>
            </c:ext>
          </c:extLst>
        </c:ser>
        <c:dLbls>
          <c:showLegendKey val="0"/>
          <c:showVal val="0"/>
          <c:showCatName val="0"/>
          <c:showSerName val="0"/>
          <c:showPercent val="0"/>
          <c:showBubbleSize val="0"/>
        </c:dLbls>
        <c:marker val="1"/>
        <c:smooth val="0"/>
        <c:axId val="119220480"/>
        <c:axId val="119234944"/>
      </c:lineChart>
      <c:dateAx>
        <c:axId val="119220480"/>
        <c:scaling>
          <c:orientation val="minMax"/>
        </c:scaling>
        <c:delete val="1"/>
        <c:axPos val="b"/>
        <c:numFmt formatCode="ge" sourceLinked="1"/>
        <c:majorTickMark val="none"/>
        <c:minorTickMark val="none"/>
        <c:tickLblPos val="none"/>
        <c:crossAx val="119234944"/>
        <c:crosses val="autoZero"/>
        <c:auto val="1"/>
        <c:lblOffset val="100"/>
        <c:baseTimeUnit val="years"/>
      </c:dateAx>
      <c:valAx>
        <c:axId val="1192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57.93</c:v>
                </c:pt>
                <c:pt idx="1">
                  <c:v>56.69</c:v>
                </c:pt>
                <c:pt idx="2">
                  <c:v>56.22</c:v>
                </c:pt>
                <c:pt idx="3">
                  <c:v>55.77</c:v>
                </c:pt>
                <c:pt idx="4">
                  <c:v>55.08</c:v>
                </c:pt>
              </c:numCache>
            </c:numRef>
          </c:val>
          <c:extLst>
            <c:ext xmlns:c16="http://schemas.microsoft.com/office/drawing/2014/chart" uri="{C3380CC4-5D6E-409C-BE32-E72D297353CC}">
              <c16:uniqueId val="{00000000-A474-4E3F-B6C3-0E043AB75E6F}"/>
            </c:ext>
          </c:extLst>
        </c:ser>
        <c:dLbls>
          <c:showLegendKey val="0"/>
          <c:showVal val="0"/>
          <c:showCatName val="0"/>
          <c:showSerName val="0"/>
          <c:showPercent val="0"/>
          <c:showBubbleSize val="0"/>
        </c:dLbls>
        <c:gapWidth val="150"/>
        <c:axId val="149175680"/>
        <c:axId val="1491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A474-4E3F-B6C3-0E043AB75E6F}"/>
            </c:ext>
          </c:extLst>
        </c:ser>
        <c:dLbls>
          <c:showLegendKey val="0"/>
          <c:showVal val="0"/>
          <c:showCatName val="0"/>
          <c:showSerName val="0"/>
          <c:showPercent val="0"/>
          <c:showBubbleSize val="0"/>
        </c:dLbls>
        <c:marker val="1"/>
        <c:smooth val="0"/>
        <c:axId val="149175680"/>
        <c:axId val="149190144"/>
      </c:lineChart>
      <c:dateAx>
        <c:axId val="149175680"/>
        <c:scaling>
          <c:orientation val="minMax"/>
        </c:scaling>
        <c:delete val="1"/>
        <c:axPos val="b"/>
        <c:numFmt formatCode="ge" sourceLinked="1"/>
        <c:majorTickMark val="none"/>
        <c:minorTickMark val="none"/>
        <c:tickLblPos val="none"/>
        <c:crossAx val="149190144"/>
        <c:crosses val="autoZero"/>
        <c:auto val="1"/>
        <c:lblOffset val="100"/>
        <c:baseTimeUnit val="years"/>
      </c:dateAx>
      <c:valAx>
        <c:axId val="1491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85.31</c:v>
                </c:pt>
                <c:pt idx="1">
                  <c:v>88.28</c:v>
                </c:pt>
                <c:pt idx="2">
                  <c:v>88.12</c:v>
                </c:pt>
                <c:pt idx="3">
                  <c:v>89.04</c:v>
                </c:pt>
                <c:pt idx="4">
                  <c:v>90.72</c:v>
                </c:pt>
              </c:numCache>
            </c:numRef>
          </c:val>
          <c:extLst>
            <c:ext xmlns:c16="http://schemas.microsoft.com/office/drawing/2014/chart" uri="{C3380CC4-5D6E-409C-BE32-E72D297353CC}">
              <c16:uniqueId val="{00000000-E32B-4D8D-A7C2-7D3CB698A055}"/>
            </c:ext>
          </c:extLst>
        </c:ser>
        <c:dLbls>
          <c:showLegendKey val="0"/>
          <c:showVal val="0"/>
          <c:showCatName val="0"/>
          <c:showSerName val="0"/>
          <c:showPercent val="0"/>
          <c:showBubbleSize val="0"/>
        </c:dLbls>
        <c:gapWidth val="150"/>
        <c:axId val="149203968"/>
        <c:axId val="14921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E32B-4D8D-A7C2-7D3CB698A055}"/>
            </c:ext>
          </c:extLst>
        </c:ser>
        <c:dLbls>
          <c:showLegendKey val="0"/>
          <c:showVal val="0"/>
          <c:showCatName val="0"/>
          <c:showSerName val="0"/>
          <c:showPercent val="0"/>
          <c:showBubbleSize val="0"/>
        </c:dLbls>
        <c:marker val="1"/>
        <c:smooth val="0"/>
        <c:axId val="149203968"/>
        <c:axId val="149210240"/>
      </c:lineChart>
      <c:dateAx>
        <c:axId val="149203968"/>
        <c:scaling>
          <c:orientation val="minMax"/>
        </c:scaling>
        <c:delete val="1"/>
        <c:axPos val="b"/>
        <c:numFmt formatCode="ge" sourceLinked="1"/>
        <c:majorTickMark val="none"/>
        <c:minorTickMark val="none"/>
        <c:tickLblPos val="none"/>
        <c:crossAx val="149210240"/>
        <c:crosses val="autoZero"/>
        <c:auto val="1"/>
        <c:lblOffset val="100"/>
        <c:baseTimeUnit val="years"/>
      </c:dateAx>
      <c:valAx>
        <c:axId val="1492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0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106.48</c:v>
                </c:pt>
                <c:pt idx="1">
                  <c:v>116.88</c:v>
                </c:pt>
                <c:pt idx="2">
                  <c:v>110.25</c:v>
                </c:pt>
                <c:pt idx="3">
                  <c:v>117.4</c:v>
                </c:pt>
                <c:pt idx="4">
                  <c:v>123.1</c:v>
                </c:pt>
              </c:numCache>
            </c:numRef>
          </c:val>
          <c:extLst>
            <c:ext xmlns:c16="http://schemas.microsoft.com/office/drawing/2014/chart" uri="{C3380CC4-5D6E-409C-BE32-E72D297353CC}">
              <c16:uniqueId val="{00000000-184C-4167-A8E7-36610BE8BDC7}"/>
            </c:ext>
          </c:extLst>
        </c:ser>
        <c:dLbls>
          <c:showLegendKey val="0"/>
          <c:showVal val="0"/>
          <c:showCatName val="0"/>
          <c:showSerName val="0"/>
          <c:showPercent val="0"/>
          <c:showBubbleSize val="0"/>
        </c:dLbls>
        <c:gapWidth val="150"/>
        <c:axId val="119252864"/>
        <c:axId val="11925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184C-4167-A8E7-36610BE8BDC7}"/>
            </c:ext>
          </c:extLst>
        </c:ser>
        <c:dLbls>
          <c:showLegendKey val="0"/>
          <c:showVal val="0"/>
          <c:showCatName val="0"/>
          <c:showSerName val="0"/>
          <c:showPercent val="0"/>
          <c:showBubbleSize val="0"/>
        </c:dLbls>
        <c:marker val="1"/>
        <c:smooth val="0"/>
        <c:axId val="119252864"/>
        <c:axId val="119259136"/>
      </c:lineChart>
      <c:dateAx>
        <c:axId val="119252864"/>
        <c:scaling>
          <c:orientation val="minMax"/>
        </c:scaling>
        <c:delete val="1"/>
        <c:axPos val="b"/>
        <c:numFmt formatCode="ge" sourceLinked="1"/>
        <c:majorTickMark val="none"/>
        <c:minorTickMark val="none"/>
        <c:tickLblPos val="none"/>
        <c:crossAx val="119259136"/>
        <c:crosses val="autoZero"/>
        <c:auto val="1"/>
        <c:lblOffset val="100"/>
        <c:baseTimeUnit val="years"/>
      </c:dateAx>
      <c:valAx>
        <c:axId val="119259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2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47.49</c:v>
                </c:pt>
                <c:pt idx="1">
                  <c:v>48.72</c:v>
                </c:pt>
                <c:pt idx="2">
                  <c:v>49.87</c:v>
                </c:pt>
                <c:pt idx="3">
                  <c:v>51.04</c:v>
                </c:pt>
                <c:pt idx="4">
                  <c:v>52.18</c:v>
                </c:pt>
              </c:numCache>
            </c:numRef>
          </c:val>
          <c:extLst>
            <c:ext xmlns:c16="http://schemas.microsoft.com/office/drawing/2014/chart" uri="{C3380CC4-5D6E-409C-BE32-E72D297353CC}">
              <c16:uniqueId val="{00000000-566A-4B10-9FE8-5C3830651A05}"/>
            </c:ext>
          </c:extLst>
        </c:ser>
        <c:dLbls>
          <c:showLegendKey val="0"/>
          <c:showVal val="0"/>
          <c:showCatName val="0"/>
          <c:showSerName val="0"/>
          <c:showPercent val="0"/>
          <c:showBubbleSize val="0"/>
        </c:dLbls>
        <c:gapWidth val="150"/>
        <c:axId val="144819712"/>
        <c:axId val="1448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566A-4B10-9FE8-5C3830651A05}"/>
            </c:ext>
          </c:extLst>
        </c:ser>
        <c:dLbls>
          <c:showLegendKey val="0"/>
          <c:showVal val="0"/>
          <c:showCatName val="0"/>
          <c:showSerName val="0"/>
          <c:showPercent val="0"/>
          <c:showBubbleSize val="0"/>
        </c:dLbls>
        <c:marker val="1"/>
        <c:smooth val="0"/>
        <c:axId val="144819712"/>
        <c:axId val="144821632"/>
      </c:lineChart>
      <c:dateAx>
        <c:axId val="144819712"/>
        <c:scaling>
          <c:orientation val="minMax"/>
        </c:scaling>
        <c:delete val="1"/>
        <c:axPos val="b"/>
        <c:numFmt formatCode="ge" sourceLinked="1"/>
        <c:majorTickMark val="none"/>
        <c:minorTickMark val="none"/>
        <c:tickLblPos val="none"/>
        <c:crossAx val="144821632"/>
        <c:crosses val="autoZero"/>
        <c:auto val="1"/>
        <c:lblOffset val="100"/>
        <c:baseTimeUnit val="years"/>
      </c:dateAx>
      <c:valAx>
        <c:axId val="1448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25.84</c:v>
                </c:pt>
                <c:pt idx="1">
                  <c:v>25.31</c:v>
                </c:pt>
                <c:pt idx="2">
                  <c:v>26.01</c:v>
                </c:pt>
                <c:pt idx="3">
                  <c:v>24.78</c:v>
                </c:pt>
                <c:pt idx="4">
                  <c:v>25.4</c:v>
                </c:pt>
              </c:numCache>
            </c:numRef>
          </c:val>
          <c:extLst>
            <c:ext xmlns:c16="http://schemas.microsoft.com/office/drawing/2014/chart" uri="{C3380CC4-5D6E-409C-BE32-E72D297353CC}">
              <c16:uniqueId val="{00000000-1963-45F3-B55F-4CCCDBF366BF}"/>
            </c:ext>
          </c:extLst>
        </c:ser>
        <c:dLbls>
          <c:showLegendKey val="0"/>
          <c:showVal val="0"/>
          <c:showCatName val="0"/>
          <c:showSerName val="0"/>
          <c:showPercent val="0"/>
          <c:showBubbleSize val="0"/>
        </c:dLbls>
        <c:gapWidth val="150"/>
        <c:axId val="146445440"/>
        <c:axId val="1464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1963-45F3-B55F-4CCCDBF366BF}"/>
            </c:ext>
          </c:extLst>
        </c:ser>
        <c:dLbls>
          <c:showLegendKey val="0"/>
          <c:showVal val="0"/>
          <c:showCatName val="0"/>
          <c:showSerName val="0"/>
          <c:showPercent val="0"/>
          <c:showBubbleSize val="0"/>
        </c:dLbls>
        <c:marker val="1"/>
        <c:smooth val="0"/>
        <c:axId val="146445440"/>
        <c:axId val="146447360"/>
      </c:lineChart>
      <c:dateAx>
        <c:axId val="146445440"/>
        <c:scaling>
          <c:orientation val="minMax"/>
        </c:scaling>
        <c:delete val="1"/>
        <c:axPos val="b"/>
        <c:numFmt formatCode="ge" sourceLinked="1"/>
        <c:majorTickMark val="none"/>
        <c:minorTickMark val="none"/>
        <c:tickLblPos val="none"/>
        <c:crossAx val="146447360"/>
        <c:crosses val="autoZero"/>
        <c:auto val="1"/>
        <c:lblOffset val="100"/>
        <c:baseTimeUnit val="years"/>
      </c:dateAx>
      <c:valAx>
        <c:axId val="1464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51-48A3-B368-DFF74B6F751F}"/>
            </c:ext>
          </c:extLst>
        </c:ser>
        <c:dLbls>
          <c:showLegendKey val="0"/>
          <c:showVal val="0"/>
          <c:showCatName val="0"/>
          <c:showSerName val="0"/>
          <c:showPercent val="0"/>
          <c:showBubbleSize val="0"/>
        </c:dLbls>
        <c:gapWidth val="150"/>
        <c:axId val="148464768"/>
        <c:axId val="14846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3451-48A3-B368-DFF74B6F751F}"/>
            </c:ext>
          </c:extLst>
        </c:ser>
        <c:dLbls>
          <c:showLegendKey val="0"/>
          <c:showVal val="0"/>
          <c:showCatName val="0"/>
          <c:showSerName val="0"/>
          <c:showPercent val="0"/>
          <c:showBubbleSize val="0"/>
        </c:dLbls>
        <c:marker val="1"/>
        <c:smooth val="0"/>
        <c:axId val="148464768"/>
        <c:axId val="148466688"/>
      </c:lineChart>
      <c:dateAx>
        <c:axId val="148464768"/>
        <c:scaling>
          <c:orientation val="minMax"/>
        </c:scaling>
        <c:delete val="1"/>
        <c:axPos val="b"/>
        <c:numFmt formatCode="ge" sourceLinked="1"/>
        <c:majorTickMark val="none"/>
        <c:minorTickMark val="none"/>
        <c:tickLblPos val="none"/>
        <c:crossAx val="148466688"/>
        <c:crosses val="autoZero"/>
        <c:auto val="1"/>
        <c:lblOffset val="100"/>
        <c:baseTimeUnit val="years"/>
      </c:dateAx>
      <c:valAx>
        <c:axId val="148466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4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662.87</c:v>
                </c:pt>
                <c:pt idx="1">
                  <c:v>765.05</c:v>
                </c:pt>
                <c:pt idx="2">
                  <c:v>350.54</c:v>
                </c:pt>
                <c:pt idx="3">
                  <c:v>430.83</c:v>
                </c:pt>
                <c:pt idx="4">
                  <c:v>494.89</c:v>
                </c:pt>
              </c:numCache>
            </c:numRef>
          </c:val>
          <c:extLst>
            <c:ext xmlns:c16="http://schemas.microsoft.com/office/drawing/2014/chart" uri="{C3380CC4-5D6E-409C-BE32-E72D297353CC}">
              <c16:uniqueId val="{00000000-2182-4391-B803-DCDB85CFBF8A}"/>
            </c:ext>
          </c:extLst>
        </c:ser>
        <c:dLbls>
          <c:showLegendKey val="0"/>
          <c:showVal val="0"/>
          <c:showCatName val="0"/>
          <c:showSerName val="0"/>
          <c:showPercent val="0"/>
          <c:showBubbleSize val="0"/>
        </c:dLbls>
        <c:gapWidth val="150"/>
        <c:axId val="148488960"/>
        <c:axId val="14849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2182-4391-B803-DCDB85CFBF8A}"/>
            </c:ext>
          </c:extLst>
        </c:ser>
        <c:dLbls>
          <c:showLegendKey val="0"/>
          <c:showVal val="0"/>
          <c:showCatName val="0"/>
          <c:showSerName val="0"/>
          <c:showPercent val="0"/>
          <c:showBubbleSize val="0"/>
        </c:dLbls>
        <c:marker val="1"/>
        <c:smooth val="0"/>
        <c:axId val="148488960"/>
        <c:axId val="148490880"/>
      </c:lineChart>
      <c:dateAx>
        <c:axId val="148488960"/>
        <c:scaling>
          <c:orientation val="minMax"/>
        </c:scaling>
        <c:delete val="1"/>
        <c:axPos val="b"/>
        <c:numFmt formatCode="ge" sourceLinked="1"/>
        <c:majorTickMark val="none"/>
        <c:minorTickMark val="none"/>
        <c:tickLblPos val="none"/>
        <c:crossAx val="148490880"/>
        <c:crosses val="autoZero"/>
        <c:auto val="1"/>
        <c:lblOffset val="100"/>
        <c:baseTimeUnit val="years"/>
      </c:dateAx>
      <c:valAx>
        <c:axId val="148490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4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279.32</c:v>
                </c:pt>
                <c:pt idx="1">
                  <c:v>270.73</c:v>
                </c:pt>
                <c:pt idx="2">
                  <c:v>266.10000000000002</c:v>
                </c:pt>
                <c:pt idx="3">
                  <c:v>257.95999999999998</c:v>
                </c:pt>
                <c:pt idx="4">
                  <c:v>246.95</c:v>
                </c:pt>
              </c:numCache>
            </c:numRef>
          </c:val>
          <c:extLst>
            <c:ext xmlns:c16="http://schemas.microsoft.com/office/drawing/2014/chart" uri="{C3380CC4-5D6E-409C-BE32-E72D297353CC}">
              <c16:uniqueId val="{00000000-C333-477B-B12D-ECE7BDA611B3}"/>
            </c:ext>
          </c:extLst>
        </c:ser>
        <c:dLbls>
          <c:showLegendKey val="0"/>
          <c:showVal val="0"/>
          <c:showCatName val="0"/>
          <c:showSerName val="0"/>
          <c:showPercent val="0"/>
          <c:showBubbleSize val="0"/>
        </c:dLbls>
        <c:gapWidth val="150"/>
        <c:axId val="148513152"/>
        <c:axId val="14851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C333-477B-B12D-ECE7BDA611B3}"/>
            </c:ext>
          </c:extLst>
        </c:ser>
        <c:dLbls>
          <c:showLegendKey val="0"/>
          <c:showVal val="0"/>
          <c:showCatName val="0"/>
          <c:showSerName val="0"/>
          <c:showPercent val="0"/>
          <c:showBubbleSize val="0"/>
        </c:dLbls>
        <c:marker val="1"/>
        <c:smooth val="0"/>
        <c:axId val="148513152"/>
        <c:axId val="148515072"/>
      </c:lineChart>
      <c:dateAx>
        <c:axId val="148513152"/>
        <c:scaling>
          <c:orientation val="minMax"/>
        </c:scaling>
        <c:delete val="1"/>
        <c:axPos val="b"/>
        <c:numFmt formatCode="ge" sourceLinked="1"/>
        <c:majorTickMark val="none"/>
        <c:minorTickMark val="none"/>
        <c:tickLblPos val="none"/>
        <c:crossAx val="148515072"/>
        <c:crosses val="autoZero"/>
        <c:auto val="1"/>
        <c:lblOffset val="100"/>
        <c:baseTimeUnit val="years"/>
      </c:dateAx>
      <c:valAx>
        <c:axId val="148515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5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101.26</c:v>
                </c:pt>
                <c:pt idx="1">
                  <c:v>102.46</c:v>
                </c:pt>
                <c:pt idx="2">
                  <c:v>104.57</c:v>
                </c:pt>
                <c:pt idx="3">
                  <c:v>111.89</c:v>
                </c:pt>
                <c:pt idx="4">
                  <c:v>118.24</c:v>
                </c:pt>
              </c:numCache>
            </c:numRef>
          </c:val>
          <c:extLst>
            <c:ext xmlns:c16="http://schemas.microsoft.com/office/drawing/2014/chart" uri="{C3380CC4-5D6E-409C-BE32-E72D297353CC}">
              <c16:uniqueId val="{00000000-5F2A-4901-8C24-FBDD86A1FFDE}"/>
            </c:ext>
          </c:extLst>
        </c:ser>
        <c:dLbls>
          <c:showLegendKey val="0"/>
          <c:showVal val="0"/>
          <c:showCatName val="0"/>
          <c:showSerName val="0"/>
          <c:showPercent val="0"/>
          <c:showBubbleSize val="0"/>
        </c:dLbls>
        <c:gapWidth val="150"/>
        <c:axId val="148963328"/>
        <c:axId val="14896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5F2A-4901-8C24-FBDD86A1FFDE}"/>
            </c:ext>
          </c:extLst>
        </c:ser>
        <c:dLbls>
          <c:showLegendKey val="0"/>
          <c:showVal val="0"/>
          <c:showCatName val="0"/>
          <c:showSerName val="0"/>
          <c:showPercent val="0"/>
          <c:showBubbleSize val="0"/>
        </c:dLbls>
        <c:marker val="1"/>
        <c:smooth val="0"/>
        <c:axId val="148963328"/>
        <c:axId val="148965248"/>
      </c:lineChart>
      <c:dateAx>
        <c:axId val="148963328"/>
        <c:scaling>
          <c:orientation val="minMax"/>
        </c:scaling>
        <c:delete val="1"/>
        <c:axPos val="b"/>
        <c:numFmt formatCode="ge" sourceLinked="1"/>
        <c:majorTickMark val="none"/>
        <c:minorTickMark val="none"/>
        <c:tickLblPos val="none"/>
        <c:crossAx val="148965248"/>
        <c:crosses val="autoZero"/>
        <c:auto val="1"/>
        <c:lblOffset val="100"/>
        <c:baseTimeUnit val="years"/>
      </c:dateAx>
      <c:valAx>
        <c:axId val="14896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6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260.5</c:v>
                </c:pt>
                <c:pt idx="1">
                  <c:v>258.41000000000003</c:v>
                </c:pt>
                <c:pt idx="2">
                  <c:v>255.59</c:v>
                </c:pt>
                <c:pt idx="3">
                  <c:v>239.88</c:v>
                </c:pt>
                <c:pt idx="4">
                  <c:v>227.72</c:v>
                </c:pt>
              </c:numCache>
            </c:numRef>
          </c:val>
          <c:extLst>
            <c:ext xmlns:c16="http://schemas.microsoft.com/office/drawing/2014/chart" uri="{C3380CC4-5D6E-409C-BE32-E72D297353CC}">
              <c16:uniqueId val="{00000000-F440-45DB-BA12-D13F45D36B20}"/>
            </c:ext>
          </c:extLst>
        </c:ser>
        <c:dLbls>
          <c:showLegendKey val="0"/>
          <c:showVal val="0"/>
          <c:showCatName val="0"/>
          <c:showSerName val="0"/>
          <c:showPercent val="0"/>
          <c:showBubbleSize val="0"/>
        </c:dLbls>
        <c:gapWidth val="150"/>
        <c:axId val="148995456"/>
        <c:axId val="1489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F440-45DB-BA12-D13F45D36B20}"/>
            </c:ext>
          </c:extLst>
        </c:ser>
        <c:dLbls>
          <c:showLegendKey val="0"/>
          <c:showVal val="0"/>
          <c:showCatName val="0"/>
          <c:showSerName val="0"/>
          <c:showPercent val="0"/>
          <c:showBubbleSize val="0"/>
        </c:dLbls>
        <c:marker val="1"/>
        <c:smooth val="0"/>
        <c:axId val="148995456"/>
        <c:axId val="148997632"/>
      </c:lineChart>
      <c:dateAx>
        <c:axId val="148995456"/>
        <c:scaling>
          <c:orientation val="minMax"/>
        </c:scaling>
        <c:delete val="1"/>
        <c:axPos val="b"/>
        <c:numFmt formatCode="ge" sourceLinked="1"/>
        <c:majorTickMark val="none"/>
        <c:minorTickMark val="none"/>
        <c:tickLblPos val="none"/>
        <c:crossAx val="148997632"/>
        <c:crosses val="autoZero"/>
        <c:auto val="1"/>
        <c:lblOffset val="100"/>
        <c:baseTimeUnit val="years"/>
      </c:dateAx>
      <c:valAx>
        <c:axId val="1489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宮城県　柴田町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119</v>
      </c>
      <c r="AE8" s="60"/>
      <c r="AF8" s="60"/>
      <c r="AG8" s="60"/>
      <c r="AH8" s="60"/>
      <c r="AI8" s="60"/>
      <c r="AJ8" s="60"/>
      <c r="AK8" s="5"/>
      <c r="AL8" s="61">
        <f>データ!$R$6</f>
        <v>38299</v>
      </c>
      <c r="AM8" s="61"/>
      <c r="AN8" s="61"/>
      <c r="AO8" s="61"/>
      <c r="AP8" s="61"/>
      <c r="AQ8" s="61"/>
      <c r="AR8" s="61"/>
      <c r="AS8" s="61"/>
      <c r="AT8" s="51">
        <f>データ!$S$6</f>
        <v>54.03</v>
      </c>
      <c r="AU8" s="52"/>
      <c r="AV8" s="52"/>
      <c r="AW8" s="52"/>
      <c r="AX8" s="52"/>
      <c r="AY8" s="52"/>
      <c r="AZ8" s="52"/>
      <c r="BA8" s="52"/>
      <c r="BB8" s="53">
        <f>データ!$T$6</f>
        <v>708.85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57.41</v>
      </c>
      <c r="J10" s="52"/>
      <c r="K10" s="52"/>
      <c r="L10" s="52"/>
      <c r="M10" s="52"/>
      <c r="N10" s="52"/>
      <c r="O10" s="64"/>
      <c r="P10" s="53">
        <f>データ!$P$6</f>
        <v>99.89</v>
      </c>
      <c r="Q10" s="53"/>
      <c r="R10" s="53"/>
      <c r="S10" s="53"/>
      <c r="T10" s="53"/>
      <c r="U10" s="53"/>
      <c r="V10" s="53"/>
      <c r="W10" s="61">
        <f>データ!$Q$6</f>
        <v>3553</v>
      </c>
      <c r="X10" s="61"/>
      <c r="Y10" s="61"/>
      <c r="Z10" s="61"/>
      <c r="AA10" s="61"/>
      <c r="AB10" s="61"/>
      <c r="AC10" s="61"/>
      <c r="AD10" s="2"/>
      <c r="AE10" s="2"/>
      <c r="AF10" s="2"/>
      <c r="AG10" s="2"/>
      <c r="AH10" s="5"/>
      <c r="AI10" s="5"/>
      <c r="AJ10" s="5"/>
      <c r="AK10" s="5"/>
      <c r="AL10" s="61">
        <f>データ!$U$6</f>
        <v>37973</v>
      </c>
      <c r="AM10" s="61"/>
      <c r="AN10" s="61"/>
      <c r="AO10" s="61"/>
      <c r="AP10" s="61"/>
      <c r="AQ10" s="61"/>
      <c r="AR10" s="61"/>
      <c r="AS10" s="61"/>
      <c r="AT10" s="51">
        <f>データ!$V$6</f>
        <v>54.03</v>
      </c>
      <c r="AU10" s="52"/>
      <c r="AV10" s="52"/>
      <c r="AW10" s="52"/>
      <c r="AX10" s="52"/>
      <c r="AY10" s="52"/>
      <c r="AZ10" s="52"/>
      <c r="BA10" s="52"/>
      <c r="BB10" s="53">
        <f>データ!$W$6</f>
        <v>702.81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43231</v>
      </c>
      <c r="D6" s="34">
        <f t="shared" si="3"/>
        <v>46</v>
      </c>
      <c r="E6" s="34">
        <f t="shared" si="3"/>
        <v>1</v>
      </c>
      <c r="F6" s="34">
        <f t="shared" si="3"/>
        <v>0</v>
      </c>
      <c r="G6" s="34">
        <f t="shared" si="3"/>
        <v>1</v>
      </c>
      <c r="H6" s="34" t="str">
        <f t="shared" si="3"/>
        <v>宮城県　柴田町</v>
      </c>
      <c r="I6" s="34" t="str">
        <f t="shared" si="3"/>
        <v>法適用</v>
      </c>
      <c r="J6" s="34" t="str">
        <f t="shared" si="3"/>
        <v>水道事業</v>
      </c>
      <c r="K6" s="34" t="str">
        <f t="shared" si="3"/>
        <v>末端給水事業</v>
      </c>
      <c r="L6" s="34" t="str">
        <f t="shared" si="3"/>
        <v>A5</v>
      </c>
      <c r="M6" s="34">
        <f t="shared" si="3"/>
        <v>0</v>
      </c>
      <c r="N6" s="35" t="str">
        <f t="shared" si="3"/>
        <v>-</v>
      </c>
      <c r="O6" s="35">
        <f t="shared" si="3"/>
        <v>57.41</v>
      </c>
      <c r="P6" s="35">
        <f t="shared" si="3"/>
        <v>99.89</v>
      </c>
      <c r="Q6" s="35">
        <f t="shared" si="3"/>
        <v>3553</v>
      </c>
      <c r="R6" s="35">
        <f t="shared" si="3"/>
        <v>38299</v>
      </c>
      <c r="S6" s="35">
        <f t="shared" si="3"/>
        <v>54.03</v>
      </c>
      <c r="T6" s="35">
        <f t="shared" si="3"/>
        <v>708.85</v>
      </c>
      <c r="U6" s="35">
        <f t="shared" si="3"/>
        <v>37973</v>
      </c>
      <c r="V6" s="35">
        <f t="shared" si="3"/>
        <v>54.03</v>
      </c>
      <c r="W6" s="35">
        <f t="shared" si="3"/>
        <v>702.81</v>
      </c>
      <c r="X6" s="36">
        <f>IF(X7="",NA(),X7)</f>
        <v>106.48</v>
      </c>
      <c r="Y6" s="36">
        <f t="shared" ref="Y6:AG6" si="4">IF(Y7="",NA(),Y7)</f>
        <v>116.88</v>
      </c>
      <c r="Z6" s="36">
        <f t="shared" si="4"/>
        <v>110.25</v>
      </c>
      <c r="AA6" s="36">
        <f t="shared" si="4"/>
        <v>117.4</v>
      </c>
      <c r="AB6" s="36">
        <f t="shared" si="4"/>
        <v>123.1</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662.87</v>
      </c>
      <c r="AU6" s="36">
        <f t="shared" ref="AU6:BC6" si="6">IF(AU7="",NA(),AU7)</f>
        <v>765.05</v>
      </c>
      <c r="AV6" s="36">
        <f t="shared" si="6"/>
        <v>350.54</v>
      </c>
      <c r="AW6" s="36">
        <f t="shared" si="6"/>
        <v>430.83</v>
      </c>
      <c r="AX6" s="36">
        <f t="shared" si="6"/>
        <v>494.89</v>
      </c>
      <c r="AY6" s="36">
        <f t="shared" si="6"/>
        <v>852.01</v>
      </c>
      <c r="AZ6" s="36">
        <f t="shared" si="6"/>
        <v>909.68</v>
      </c>
      <c r="BA6" s="36">
        <f t="shared" si="6"/>
        <v>382.09</v>
      </c>
      <c r="BB6" s="36">
        <f t="shared" si="6"/>
        <v>371.31</v>
      </c>
      <c r="BC6" s="36">
        <f t="shared" si="6"/>
        <v>377.63</v>
      </c>
      <c r="BD6" s="35" t="str">
        <f>IF(BD7="","",IF(BD7="-","【-】","【"&amp;SUBSTITUTE(TEXT(BD7,"#,##0.00"),"-","△")&amp;"】"))</f>
        <v>【262.87】</v>
      </c>
      <c r="BE6" s="36">
        <f>IF(BE7="",NA(),BE7)</f>
        <v>279.32</v>
      </c>
      <c r="BF6" s="36">
        <f t="shared" ref="BF6:BN6" si="7">IF(BF7="",NA(),BF7)</f>
        <v>270.73</v>
      </c>
      <c r="BG6" s="36">
        <f t="shared" si="7"/>
        <v>266.10000000000002</v>
      </c>
      <c r="BH6" s="36">
        <f t="shared" si="7"/>
        <v>257.95999999999998</v>
      </c>
      <c r="BI6" s="36">
        <f t="shared" si="7"/>
        <v>246.95</v>
      </c>
      <c r="BJ6" s="36">
        <f t="shared" si="7"/>
        <v>391.4</v>
      </c>
      <c r="BK6" s="36">
        <f t="shared" si="7"/>
        <v>382.65</v>
      </c>
      <c r="BL6" s="36">
        <f t="shared" si="7"/>
        <v>385.06</v>
      </c>
      <c r="BM6" s="36">
        <f t="shared" si="7"/>
        <v>373.09</v>
      </c>
      <c r="BN6" s="36">
        <f t="shared" si="7"/>
        <v>364.71</v>
      </c>
      <c r="BO6" s="35" t="str">
        <f>IF(BO7="","",IF(BO7="-","【-】","【"&amp;SUBSTITUTE(TEXT(BO7,"#,##0.00"),"-","△")&amp;"】"))</f>
        <v>【270.87】</v>
      </c>
      <c r="BP6" s="36">
        <f>IF(BP7="",NA(),BP7)</f>
        <v>101.26</v>
      </c>
      <c r="BQ6" s="36">
        <f t="shared" ref="BQ6:BY6" si="8">IF(BQ7="",NA(),BQ7)</f>
        <v>102.46</v>
      </c>
      <c r="BR6" s="36">
        <f t="shared" si="8"/>
        <v>104.57</v>
      </c>
      <c r="BS6" s="36">
        <f t="shared" si="8"/>
        <v>111.89</v>
      </c>
      <c r="BT6" s="36">
        <f t="shared" si="8"/>
        <v>118.24</v>
      </c>
      <c r="BU6" s="36">
        <f t="shared" si="8"/>
        <v>95.91</v>
      </c>
      <c r="BV6" s="36">
        <f t="shared" si="8"/>
        <v>96.1</v>
      </c>
      <c r="BW6" s="36">
        <f t="shared" si="8"/>
        <v>99.07</v>
      </c>
      <c r="BX6" s="36">
        <f t="shared" si="8"/>
        <v>99.99</v>
      </c>
      <c r="BY6" s="36">
        <f t="shared" si="8"/>
        <v>100.65</v>
      </c>
      <c r="BZ6" s="35" t="str">
        <f>IF(BZ7="","",IF(BZ7="-","【-】","【"&amp;SUBSTITUTE(TEXT(BZ7,"#,##0.00"),"-","△")&amp;"】"))</f>
        <v>【105.59】</v>
      </c>
      <c r="CA6" s="36">
        <f>IF(CA7="",NA(),CA7)</f>
        <v>260.5</v>
      </c>
      <c r="CB6" s="36">
        <f t="shared" ref="CB6:CJ6" si="9">IF(CB7="",NA(),CB7)</f>
        <v>258.41000000000003</v>
      </c>
      <c r="CC6" s="36">
        <f t="shared" si="9"/>
        <v>255.59</v>
      </c>
      <c r="CD6" s="36">
        <f t="shared" si="9"/>
        <v>239.88</v>
      </c>
      <c r="CE6" s="36">
        <f t="shared" si="9"/>
        <v>227.72</v>
      </c>
      <c r="CF6" s="36">
        <f t="shared" si="9"/>
        <v>179.29</v>
      </c>
      <c r="CG6" s="36">
        <f t="shared" si="9"/>
        <v>178.39</v>
      </c>
      <c r="CH6" s="36">
        <f t="shared" si="9"/>
        <v>173.03</v>
      </c>
      <c r="CI6" s="36">
        <f t="shared" si="9"/>
        <v>171.15</v>
      </c>
      <c r="CJ6" s="36">
        <f t="shared" si="9"/>
        <v>170.19</v>
      </c>
      <c r="CK6" s="35" t="str">
        <f>IF(CK7="","",IF(CK7="-","【-】","【"&amp;SUBSTITUTE(TEXT(CK7,"#,##0.00"),"-","△")&amp;"】"))</f>
        <v>【163.27】</v>
      </c>
      <c r="CL6" s="36">
        <f>IF(CL7="",NA(),CL7)</f>
        <v>57.93</v>
      </c>
      <c r="CM6" s="36">
        <f t="shared" ref="CM6:CU6" si="10">IF(CM7="",NA(),CM7)</f>
        <v>56.69</v>
      </c>
      <c r="CN6" s="36">
        <f t="shared" si="10"/>
        <v>56.22</v>
      </c>
      <c r="CO6" s="36">
        <f t="shared" si="10"/>
        <v>55.77</v>
      </c>
      <c r="CP6" s="36">
        <f t="shared" si="10"/>
        <v>55.08</v>
      </c>
      <c r="CQ6" s="36">
        <f t="shared" si="10"/>
        <v>59.09</v>
      </c>
      <c r="CR6" s="36">
        <f t="shared" si="10"/>
        <v>59.23</v>
      </c>
      <c r="CS6" s="36">
        <f t="shared" si="10"/>
        <v>58.58</v>
      </c>
      <c r="CT6" s="36">
        <f t="shared" si="10"/>
        <v>58.53</v>
      </c>
      <c r="CU6" s="36">
        <f t="shared" si="10"/>
        <v>59.01</v>
      </c>
      <c r="CV6" s="35" t="str">
        <f>IF(CV7="","",IF(CV7="-","【-】","【"&amp;SUBSTITUTE(TEXT(CV7,"#,##0.00"),"-","△")&amp;"】"))</f>
        <v>【59.94】</v>
      </c>
      <c r="CW6" s="36">
        <f>IF(CW7="",NA(),CW7)</f>
        <v>85.31</v>
      </c>
      <c r="CX6" s="36">
        <f t="shared" ref="CX6:DF6" si="11">IF(CX7="",NA(),CX7)</f>
        <v>88.28</v>
      </c>
      <c r="CY6" s="36">
        <f t="shared" si="11"/>
        <v>88.12</v>
      </c>
      <c r="CZ6" s="36">
        <f t="shared" si="11"/>
        <v>89.04</v>
      </c>
      <c r="DA6" s="36">
        <f t="shared" si="11"/>
        <v>90.72</v>
      </c>
      <c r="DB6" s="36">
        <f t="shared" si="11"/>
        <v>85.4</v>
      </c>
      <c r="DC6" s="36">
        <f t="shared" si="11"/>
        <v>85.53</v>
      </c>
      <c r="DD6" s="36">
        <f t="shared" si="11"/>
        <v>85.23</v>
      </c>
      <c r="DE6" s="36">
        <f t="shared" si="11"/>
        <v>85.26</v>
      </c>
      <c r="DF6" s="36">
        <f t="shared" si="11"/>
        <v>85.37</v>
      </c>
      <c r="DG6" s="35" t="str">
        <f>IF(DG7="","",IF(DG7="-","【-】","【"&amp;SUBSTITUTE(TEXT(DG7,"#,##0.00"),"-","△")&amp;"】"))</f>
        <v>【90.22】</v>
      </c>
      <c r="DH6" s="36">
        <f>IF(DH7="",NA(),DH7)</f>
        <v>47.49</v>
      </c>
      <c r="DI6" s="36">
        <f t="shared" ref="DI6:DQ6" si="12">IF(DI7="",NA(),DI7)</f>
        <v>48.72</v>
      </c>
      <c r="DJ6" s="36">
        <f t="shared" si="12"/>
        <v>49.87</v>
      </c>
      <c r="DK6" s="36">
        <f t="shared" si="12"/>
        <v>51.04</v>
      </c>
      <c r="DL6" s="36">
        <f t="shared" si="12"/>
        <v>52.18</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25.84</v>
      </c>
      <c r="DT6" s="36">
        <f t="shared" ref="DT6:EB6" si="13">IF(DT7="",NA(),DT7)</f>
        <v>25.31</v>
      </c>
      <c r="DU6" s="36">
        <f t="shared" si="13"/>
        <v>26.01</v>
      </c>
      <c r="DV6" s="36">
        <f t="shared" si="13"/>
        <v>24.78</v>
      </c>
      <c r="DW6" s="36">
        <f t="shared" si="13"/>
        <v>25.4</v>
      </c>
      <c r="DX6" s="36">
        <f t="shared" si="13"/>
        <v>7.8</v>
      </c>
      <c r="DY6" s="36">
        <f t="shared" si="13"/>
        <v>8.39</v>
      </c>
      <c r="DZ6" s="36">
        <f t="shared" si="13"/>
        <v>10.09</v>
      </c>
      <c r="EA6" s="36">
        <f t="shared" si="13"/>
        <v>10.54</v>
      </c>
      <c r="EB6" s="36">
        <f t="shared" si="13"/>
        <v>12.03</v>
      </c>
      <c r="EC6" s="35" t="str">
        <f>IF(EC7="","",IF(EC7="-","【-】","【"&amp;SUBSTITUTE(TEXT(EC7,"#,##0.00"),"-","△")&amp;"】"))</f>
        <v>【15.00】</v>
      </c>
      <c r="ED6" s="36">
        <f>IF(ED7="",NA(),ED7)</f>
        <v>1.44</v>
      </c>
      <c r="EE6" s="36">
        <f t="shared" ref="EE6:EM6" si="14">IF(EE7="",NA(),EE7)</f>
        <v>0.91</v>
      </c>
      <c r="EF6" s="36">
        <f t="shared" si="14"/>
        <v>0.85</v>
      </c>
      <c r="EG6" s="36">
        <f t="shared" si="14"/>
        <v>0.84</v>
      </c>
      <c r="EH6" s="36">
        <f t="shared" si="14"/>
        <v>0.73</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43231</v>
      </c>
      <c r="D7" s="38">
        <v>46</v>
      </c>
      <c r="E7" s="38">
        <v>1</v>
      </c>
      <c r="F7" s="38">
        <v>0</v>
      </c>
      <c r="G7" s="38">
        <v>1</v>
      </c>
      <c r="H7" s="38" t="s">
        <v>105</v>
      </c>
      <c r="I7" s="38" t="s">
        <v>106</v>
      </c>
      <c r="J7" s="38" t="s">
        <v>107</v>
      </c>
      <c r="K7" s="38" t="s">
        <v>108</v>
      </c>
      <c r="L7" s="38" t="s">
        <v>109</v>
      </c>
      <c r="M7" s="38"/>
      <c r="N7" s="39" t="s">
        <v>110</v>
      </c>
      <c r="O7" s="39">
        <v>57.41</v>
      </c>
      <c r="P7" s="39">
        <v>99.89</v>
      </c>
      <c r="Q7" s="39">
        <v>3553</v>
      </c>
      <c r="R7" s="39">
        <v>38299</v>
      </c>
      <c r="S7" s="39">
        <v>54.03</v>
      </c>
      <c r="T7" s="39">
        <v>708.85</v>
      </c>
      <c r="U7" s="39">
        <v>37973</v>
      </c>
      <c r="V7" s="39">
        <v>54.03</v>
      </c>
      <c r="W7" s="39">
        <v>702.81</v>
      </c>
      <c r="X7" s="39">
        <v>106.48</v>
      </c>
      <c r="Y7" s="39">
        <v>116.88</v>
      </c>
      <c r="Z7" s="39">
        <v>110.25</v>
      </c>
      <c r="AA7" s="39">
        <v>117.4</v>
      </c>
      <c r="AB7" s="39">
        <v>123.1</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662.87</v>
      </c>
      <c r="AU7" s="39">
        <v>765.05</v>
      </c>
      <c r="AV7" s="39">
        <v>350.54</v>
      </c>
      <c r="AW7" s="39">
        <v>430.83</v>
      </c>
      <c r="AX7" s="39">
        <v>494.89</v>
      </c>
      <c r="AY7" s="39">
        <v>852.01</v>
      </c>
      <c r="AZ7" s="39">
        <v>909.68</v>
      </c>
      <c r="BA7" s="39">
        <v>382.09</v>
      </c>
      <c r="BB7" s="39">
        <v>371.31</v>
      </c>
      <c r="BC7" s="39">
        <v>377.63</v>
      </c>
      <c r="BD7" s="39">
        <v>262.87</v>
      </c>
      <c r="BE7" s="39">
        <v>279.32</v>
      </c>
      <c r="BF7" s="39">
        <v>270.73</v>
      </c>
      <c r="BG7" s="39">
        <v>266.10000000000002</v>
      </c>
      <c r="BH7" s="39">
        <v>257.95999999999998</v>
      </c>
      <c r="BI7" s="39">
        <v>246.95</v>
      </c>
      <c r="BJ7" s="39">
        <v>391.4</v>
      </c>
      <c r="BK7" s="39">
        <v>382.65</v>
      </c>
      <c r="BL7" s="39">
        <v>385.06</v>
      </c>
      <c r="BM7" s="39">
        <v>373.09</v>
      </c>
      <c r="BN7" s="39">
        <v>364.71</v>
      </c>
      <c r="BO7" s="39">
        <v>270.87</v>
      </c>
      <c r="BP7" s="39">
        <v>101.26</v>
      </c>
      <c r="BQ7" s="39">
        <v>102.46</v>
      </c>
      <c r="BR7" s="39">
        <v>104.57</v>
      </c>
      <c r="BS7" s="39">
        <v>111.89</v>
      </c>
      <c r="BT7" s="39">
        <v>118.24</v>
      </c>
      <c r="BU7" s="39">
        <v>95.91</v>
      </c>
      <c r="BV7" s="39">
        <v>96.1</v>
      </c>
      <c r="BW7" s="39">
        <v>99.07</v>
      </c>
      <c r="BX7" s="39">
        <v>99.99</v>
      </c>
      <c r="BY7" s="39">
        <v>100.65</v>
      </c>
      <c r="BZ7" s="39">
        <v>105.59</v>
      </c>
      <c r="CA7" s="39">
        <v>260.5</v>
      </c>
      <c r="CB7" s="39">
        <v>258.41000000000003</v>
      </c>
      <c r="CC7" s="39">
        <v>255.59</v>
      </c>
      <c r="CD7" s="39">
        <v>239.88</v>
      </c>
      <c r="CE7" s="39">
        <v>227.72</v>
      </c>
      <c r="CF7" s="39">
        <v>179.29</v>
      </c>
      <c r="CG7" s="39">
        <v>178.39</v>
      </c>
      <c r="CH7" s="39">
        <v>173.03</v>
      </c>
      <c r="CI7" s="39">
        <v>171.15</v>
      </c>
      <c r="CJ7" s="39">
        <v>170.19</v>
      </c>
      <c r="CK7" s="39">
        <v>163.27000000000001</v>
      </c>
      <c r="CL7" s="39">
        <v>57.93</v>
      </c>
      <c r="CM7" s="39">
        <v>56.69</v>
      </c>
      <c r="CN7" s="39">
        <v>56.22</v>
      </c>
      <c r="CO7" s="39">
        <v>55.77</v>
      </c>
      <c r="CP7" s="39">
        <v>55.08</v>
      </c>
      <c r="CQ7" s="39">
        <v>59.09</v>
      </c>
      <c r="CR7" s="39">
        <v>59.23</v>
      </c>
      <c r="CS7" s="39">
        <v>58.58</v>
      </c>
      <c r="CT7" s="39">
        <v>58.53</v>
      </c>
      <c r="CU7" s="39">
        <v>59.01</v>
      </c>
      <c r="CV7" s="39">
        <v>59.94</v>
      </c>
      <c r="CW7" s="39">
        <v>85.31</v>
      </c>
      <c r="CX7" s="39">
        <v>88.28</v>
      </c>
      <c r="CY7" s="39">
        <v>88.12</v>
      </c>
      <c r="CZ7" s="39">
        <v>89.04</v>
      </c>
      <c r="DA7" s="39">
        <v>90.72</v>
      </c>
      <c r="DB7" s="39">
        <v>85.4</v>
      </c>
      <c r="DC7" s="39">
        <v>85.53</v>
      </c>
      <c r="DD7" s="39">
        <v>85.23</v>
      </c>
      <c r="DE7" s="39">
        <v>85.26</v>
      </c>
      <c r="DF7" s="39">
        <v>85.37</v>
      </c>
      <c r="DG7" s="39">
        <v>90.22</v>
      </c>
      <c r="DH7" s="39">
        <v>47.49</v>
      </c>
      <c r="DI7" s="39">
        <v>48.72</v>
      </c>
      <c r="DJ7" s="39">
        <v>49.87</v>
      </c>
      <c r="DK7" s="39">
        <v>51.04</v>
      </c>
      <c r="DL7" s="39">
        <v>52.18</v>
      </c>
      <c r="DM7" s="39">
        <v>36.36</v>
      </c>
      <c r="DN7" s="39">
        <v>37.340000000000003</v>
      </c>
      <c r="DO7" s="39">
        <v>44.31</v>
      </c>
      <c r="DP7" s="39">
        <v>45.75</v>
      </c>
      <c r="DQ7" s="39">
        <v>46.9</v>
      </c>
      <c r="DR7" s="39">
        <v>47.91</v>
      </c>
      <c r="DS7" s="39">
        <v>25.84</v>
      </c>
      <c r="DT7" s="39">
        <v>25.31</v>
      </c>
      <c r="DU7" s="39">
        <v>26.01</v>
      </c>
      <c r="DV7" s="39">
        <v>24.78</v>
      </c>
      <c r="DW7" s="39">
        <v>25.4</v>
      </c>
      <c r="DX7" s="39">
        <v>7.8</v>
      </c>
      <c r="DY7" s="39">
        <v>8.39</v>
      </c>
      <c r="DZ7" s="39">
        <v>10.09</v>
      </c>
      <c r="EA7" s="39">
        <v>10.54</v>
      </c>
      <c r="EB7" s="39">
        <v>12.03</v>
      </c>
      <c r="EC7" s="39">
        <v>15</v>
      </c>
      <c r="ED7" s="39">
        <v>1.44</v>
      </c>
      <c r="EE7" s="39">
        <v>0.91</v>
      </c>
      <c r="EF7" s="39">
        <v>0.85</v>
      </c>
      <c r="EG7" s="39">
        <v>0.84</v>
      </c>
      <c r="EH7" s="39">
        <v>0.73</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2018-02-08T04:36:31Z</cp:lastPrinted>
  <dcterms:created xsi:type="dcterms:W3CDTF">2017-12-25T01:21:47Z</dcterms:created>
  <dcterms:modified xsi:type="dcterms:W3CDTF">2018-02-20T05:57:07Z</dcterms:modified>
  <cp:category/>
</cp:coreProperties>
</file>