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<sst xmlns="http://schemas.openxmlformats.org/spreadsheetml/2006/main" count="232" uniqueCount="119">
  <si>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</si>
  <si>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</si>
  <si>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</si>
  <si>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</si>
  <si>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</si>
  <si>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</si>
  <si>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</si>
  <si>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</si>
  <si>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</si>
  <si>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</si>
  <si>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</si>
  <si>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</si>
  <si>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</si>
  <si>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</si>
  <si>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</si>
  <si>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</si>
  <si>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</si>
  <si>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</si>
  <si>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</si>
  <si>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</si>
  <si>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</si>
  <si>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</si>
  <si>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</si>
  <si>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</si>
  <si>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</si>
  <si>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</si>
  <si>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</si>
  <si>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</si>
  <si>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</si>
  <si>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</si>
  <si>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</si>
  <si>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</si>
  <si>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</si>
  <si>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</si>
  <si>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</si>
  <si>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</si>
  <si>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</si>
  <si>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</si>
  <si>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</si>
  <si>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</si>
  <si>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</si>
  <si>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</si>
  <si>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</si>
  <si>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</si>
  <si>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</si>
  <si>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</si>
  <si>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</si>
  <si>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</si>
  <si>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</si>
  <si>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</si>
  <si>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</si>
  <si>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</si>
  <si>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</si>
  <si>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</si>
  <si>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</si>
  <si>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</si>
  <si>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</si>
  <si>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</si>
  <si>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</si>
  <si>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</si>
  <si>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</si>
  <si>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</si>
  <si>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</si>
  <si>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</si>
  <si>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</si>
  <si>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</si>
  <si>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</si>
  <si>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</si>
  <si>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</si>
  <si>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</si>
  <si>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</si>
  <si>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</si>
  <si>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</si>
  <si>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</si>
  <si>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</si>
  <si>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</si>
  <si>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</si>
  <si>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</si>
  <si>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</si>
  <si>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</si>
  <si>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</si>
  <si>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</si>
  <si>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</si>
  <si>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</si>
  <si>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</si>
  <si>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</si>
  <si>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</si>
  <si>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</si>
  <si>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</si>
  <si>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</si>
  <si>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</si>
  <si>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</si>
  <si>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</si>
  <si>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</si>
  <si>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</si>
  <si>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</si>
  <si>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</si>
  <si>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</si>
  <si>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</si>
  <si>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</si>
  <si>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</si>
  <si>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</si>
  <si>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</si>
  <si>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</si>
  <si>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村田町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</si>
  <si>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</si>
  <si>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</si>
  <si>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</si>
  <si>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</si>
  <si>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</si>
  <si>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</si>
  <si>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</si>
  <si>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</si>
  <si>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</si>
  <si>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</si>
  <si>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</si>
  <si>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①有形固定資産減価償却率は、46.05％と類似団体と同水準となっているが、固定資産の老朽化は徐々に進み、これから本格的な更新時期を迎える。
　②管路経年化率は、18.27％と類似団体より大きく上回る一方で、③管路更新率が0.18％と下回っていることから、法定耐用年数を経過した管路に対する更新が進んでいない状況である。その要因は、修繕や補修による延命化を講じることにより更新時期を延長している。</t>
    <rPh sb="2" eb="4">
      <t>ユウケイ</t>
    </rPh>
    <rPh sb="4" eb="6">
      <t>コテイ</t>
    </rPh>
    <rPh sb="6" eb="8">
      <t>シサン</t>
    </rPh>
    <rPh sb="8" eb="10">
      <t>ゲンカ</t>
    </rPh>
    <rPh sb="10" eb="12">
      <t>ショウキャク</t>
    </rPh>
    <rPh sb="12" eb="13">
      <t>リツ</t>
    </rPh>
    <rPh sb="22" eb="24">
      <t>ルイジ</t>
    </rPh>
    <rPh sb="24" eb="26">
      <t>ダンタイ</t>
    </rPh>
    <rPh sb="27" eb="28">
      <t>ドウ</t>
    </rPh>
    <rPh sb="28" eb="30">
      <t>スイジュン</t>
    </rPh>
    <rPh sb="38" eb="40">
      <t>コテイ</t>
    </rPh>
    <rPh sb="40" eb="42">
      <t>シサン</t>
    </rPh>
    <rPh sb="43" eb="45">
      <t>ロウキュウ</t>
    </rPh>
    <rPh sb="45" eb="46">
      <t>カ</t>
    </rPh>
    <rPh sb="47" eb="49">
      <t>ジョジョ</t>
    </rPh>
    <rPh sb="50" eb="51">
      <t>スス</t>
    </rPh>
    <rPh sb="57" eb="60">
      <t>ホンカクテキ</t>
    </rPh>
    <rPh sb="61" eb="63">
      <t>コウシン</t>
    </rPh>
    <rPh sb="63" eb="65">
      <t>ジキ</t>
    </rPh>
    <rPh sb="66" eb="67">
      <t>ムカ</t>
    </rPh>
    <rPh sb="73" eb="74">
      <t>カン</t>
    </rPh>
    <rPh sb="74" eb="75">
      <t>ロ</t>
    </rPh>
    <rPh sb="75" eb="77">
      <t>ケイネン</t>
    </rPh>
    <rPh sb="77" eb="78">
      <t>カ</t>
    </rPh>
    <rPh sb="78" eb="79">
      <t>リツ</t>
    </rPh>
    <rPh sb="88" eb="90">
      <t>ルイジ</t>
    </rPh>
    <rPh sb="90" eb="92">
      <t>ダンタイ</t>
    </rPh>
    <rPh sb="94" eb="95">
      <t>オオ</t>
    </rPh>
    <rPh sb="97" eb="99">
      <t>ウワマワ</t>
    </rPh>
    <rPh sb="100" eb="102">
      <t>イッポウ</t>
    </rPh>
    <rPh sb="105" eb="106">
      <t>カン</t>
    </rPh>
    <rPh sb="106" eb="107">
      <t>ロ</t>
    </rPh>
    <rPh sb="107" eb="109">
      <t>コウシン</t>
    </rPh>
    <rPh sb="109" eb="110">
      <t>リツ</t>
    </rPh>
    <rPh sb="117" eb="119">
      <t>シタマワ</t>
    </rPh>
    <rPh sb="128" eb="130">
      <t>ホウテイ</t>
    </rPh>
    <rPh sb="130" eb="132">
      <t>タイヨウ</t>
    </rPh>
    <rPh sb="132" eb="134">
      <t>ネンスウ</t>
    </rPh>
    <rPh sb="135" eb="137">
      <t>ケイカ</t>
    </rPh>
    <rPh sb="139" eb="140">
      <t>カン</t>
    </rPh>
    <rPh sb="140" eb="141">
      <t>ロ</t>
    </rPh>
    <rPh sb="142" eb="143">
      <t>タイ</t>
    </rPh>
    <rPh sb="145" eb="147">
      <t>コウシン</t>
    </rPh>
    <rPh sb="148" eb="149">
      <t>スス</t>
    </rPh>
    <rPh sb="154" eb="156">
      <t>ジョウキョウ</t>
    </rPh>
    <rPh sb="162" eb="164">
      <t>ヨウイン</t>
    </rPh>
    <rPh sb="166" eb="168">
      <t>シュウゼン</t>
    </rPh>
    <rPh sb="169" eb="171">
      <t>ホシュウ</t>
    </rPh>
    <rPh sb="174" eb="176">
      <t>エンメイ</t>
    </rPh>
    <rPh sb="176" eb="177">
      <t>カ</t>
    </rPh>
    <rPh sb="178" eb="179">
      <t>コウ</t>
    </rPh>
    <rPh sb="186" eb="188">
      <t>コウシン</t>
    </rPh>
    <rPh sb="188" eb="190">
      <t>ジキ</t>
    </rPh>
    <rPh sb="191" eb="193">
      <t>エンチョウ</t>
    </rPh>
    <phoneticPr fontId="4"/>
  </si>
  <si>
    <t>　経営状況については、①経常収支比率⑤料金回収率は右肩上がりで伸びており、健全化は保たれているが、これからは、給水人口の減少や節水機器の普及により料金収入の減少が見込まれる反面、施設の老朽化による維持管理費や施設更新費用が年々増加することが見込まれており、財源確保が今後の経営課題となっている。これらに対応するため、民間の資金や経営能力、技術力を活用することにより、コスト削減に向けた新たな手法を検討するため、コンセッション等官民連携の導入可能性調査を開始した。</t>
    <rPh sb="1" eb="3">
      <t>ケイエイ</t>
    </rPh>
    <rPh sb="3" eb="5">
      <t>ジョウキョウ</t>
    </rPh>
    <rPh sb="12" eb="14">
      <t>ケイジョウ</t>
    </rPh>
    <rPh sb="14" eb="16">
      <t>シュウシ</t>
    </rPh>
    <rPh sb="16" eb="18">
      <t>ヒリツ</t>
    </rPh>
    <rPh sb="19" eb="21">
      <t>リョウキン</t>
    </rPh>
    <rPh sb="21" eb="23">
      <t>カイシュウ</t>
    </rPh>
    <rPh sb="23" eb="24">
      <t>リツ</t>
    </rPh>
    <rPh sb="25" eb="27">
      <t>ミギカタ</t>
    </rPh>
    <rPh sb="27" eb="28">
      <t>ア</t>
    </rPh>
    <rPh sb="31" eb="32">
      <t>ノ</t>
    </rPh>
    <rPh sb="37" eb="40">
      <t>ケンゼンカ</t>
    </rPh>
    <rPh sb="41" eb="42">
      <t>タモ</t>
    </rPh>
    <rPh sb="55" eb="57">
      <t>キュウスイ</t>
    </rPh>
    <rPh sb="57" eb="59">
      <t>ジンコウ</t>
    </rPh>
    <rPh sb="60" eb="61">
      <t>ゲン</t>
    </rPh>
    <rPh sb="61" eb="62">
      <t>ショウ</t>
    </rPh>
    <rPh sb="63" eb="65">
      <t>セッスイ</t>
    </rPh>
    <rPh sb="65" eb="67">
      <t>キキ</t>
    </rPh>
    <rPh sb="68" eb="70">
      <t>フキュウ</t>
    </rPh>
    <rPh sb="73" eb="75">
      <t>リョウキン</t>
    </rPh>
    <rPh sb="75" eb="77">
      <t>シュウニュウ</t>
    </rPh>
    <rPh sb="78" eb="79">
      <t>ゲン</t>
    </rPh>
    <rPh sb="79" eb="80">
      <t>ショウ</t>
    </rPh>
    <rPh sb="81" eb="83">
      <t>ミコ</t>
    </rPh>
    <rPh sb="86" eb="88">
      <t>ハンメン</t>
    </rPh>
    <rPh sb="89" eb="91">
      <t>シセツ</t>
    </rPh>
    <rPh sb="92" eb="95">
      <t>ロウキュウカ</t>
    </rPh>
    <rPh sb="98" eb="100">
      <t>イジ</t>
    </rPh>
    <rPh sb="100" eb="102">
      <t>カンリ</t>
    </rPh>
    <rPh sb="102" eb="103">
      <t>ヒ</t>
    </rPh>
    <rPh sb="104" eb="106">
      <t>シセツ</t>
    </rPh>
    <rPh sb="106" eb="108">
      <t>コウシン</t>
    </rPh>
    <rPh sb="108" eb="110">
      <t>ヒヨウ</t>
    </rPh>
    <rPh sb="111" eb="113">
      <t>ネンネン</t>
    </rPh>
    <rPh sb="113" eb="115">
      <t>ゾウカ</t>
    </rPh>
    <rPh sb="120" eb="122">
      <t>ミコ</t>
    </rPh>
    <rPh sb="128" eb="130">
      <t>ザイゲン</t>
    </rPh>
    <rPh sb="130" eb="132">
      <t>カクホ</t>
    </rPh>
    <rPh sb="133" eb="135">
      <t>コンゴ</t>
    </rPh>
    <rPh sb="136" eb="138">
      <t>ケイエイ</t>
    </rPh>
    <rPh sb="138" eb="140">
      <t>カダイ</t>
    </rPh>
    <rPh sb="151" eb="153">
      <t>タイオウ</t>
    </rPh>
    <rPh sb="158" eb="160">
      <t>ミンカン</t>
    </rPh>
    <rPh sb="161" eb="163">
      <t>シキン</t>
    </rPh>
    <rPh sb="164" eb="166">
      <t>ケイエイ</t>
    </rPh>
    <rPh sb="166" eb="168">
      <t>ノウリョク</t>
    </rPh>
    <rPh sb="169" eb="171">
      <t>ギジュツ</t>
    </rPh>
    <rPh sb="171" eb="172">
      <t>リョク</t>
    </rPh>
    <rPh sb="173" eb="175">
      <t>カツヨウ</t>
    </rPh>
    <rPh sb="186" eb="188">
      <t>サクゲン</t>
    </rPh>
    <rPh sb="189" eb="190">
      <t>ム</t>
    </rPh>
    <rPh sb="192" eb="193">
      <t>アラ</t>
    </rPh>
    <rPh sb="195" eb="197">
      <t>シュホウ</t>
    </rPh>
    <rPh sb="198" eb="200">
      <t>ケントウ</t>
    </rPh>
    <rPh sb="212" eb="213">
      <t>トウ</t>
    </rPh>
    <rPh sb="213" eb="215">
      <t>カンミン</t>
    </rPh>
    <rPh sb="215" eb="217">
      <t>レンケイ</t>
    </rPh>
    <rPh sb="218" eb="220">
      <t>ドウニュウ</t>
    </rPh>
    <rPh sb="220" eb="223">
      <t>カノウセイ</t>
    </rPh>
    <rPh sb="223" eb="225">
      <t>チョウサ</t>
    </rPh>
    <rPh sb="226" eb="228">
      <t>カイシ</t>
    </rPh>
    <phoneticPr fontId="4"/>
  </si>
  <si>
    <t xml:space="preserve"> ①経常収支比率は、121.63％と100％を超え、②累積欠損金比率は０％であり経営の健全化は保たれているが、⑤料金回収率は97.1％と100％を下回っており、給水に係る費用が給水収益以外の収入で賄われている。給水収益と一般会計からの繰入金等の総収益により黒字となっている。これらの要因は、山間地が多い地理的要因によりポンプ場や配水池が多く整備され、給水に要する経費が掛かるため、⑥給水原価も302.04円と類似団体と比較して高く推移している。
　③流動比率は、344.07％と当該指標100％を上回っており、当面の支払いや資金繰りに問題はなく支払能力は確保されている。
　④企業債残高対給水収益比率は、173.1％で、平成初期の拡張事業時の企業債償還はピークを過ぎ、また、ここ数年の更新費用は自己資金により賄ってきたため、企業債残高は減少している。
　⑦施設利用率は、52.46％と類似団体と同水準となっているが、配水量は減少しており、配水能力に対する割合は、今後50％前後と見込まれ、給水人口の減少等を踏まえて、管路敷設効率性を検証の上ポンプ場等の統廃合を検討している。
　⑧有収率は、78.28％で、漏水調査事業に取組み、漏水防止の強化により有収率も着実に向上しており、早期発見による無効水量の減少に努め、震災前の有収率80％に近づきつつある。</t>
    <rPh sb="2" eb="4">
      <t>ケイジョウ</t>
    </rPh>
    <rPh sb="4" eb="6">
      <t>シュウシ</t>
    </rPh>
    <rPh sb="6" eb="8">
      <t>ヒリツ</t>
    </rPh>
    <rPh sb="23" eb="24">
      <t>コ</t>
    </rPh>
    <rPh sb="27" eb="29">
      <t>ルイセキ</t>
    </rPh>
    <rPh sb="29" eb="31">
      <t>ケッソン</t>
    </rPh>
    <rPh sb="31" eb="32">
      <t>キン</t>
    </rPh>
    <rPh sb="32" eb="34">
      <t>ヒリツ</t>
    </rPh>
    <rPh sb="40" eb="42">
      <t>ケイエイ</t>
    </rPh>
    <rPh sb="43" eb="46">
      <t>ケンゼンカ</t>
    </rPh>
    <rPh sb="47" eb="48">
      <t>タモ</t>
    </rPh>
    <rPh sb="56" eb="58">
      <t>リョウキン</t>
    </rPh>
    <rPh sb="58" eb="60">
      <t>カイシュウ</t>
    </rPh>
    <rPh sb="60" eb="61">
      <t>リツ</t>
    </rPh>
    <rPh sb="73" eb="75">
      <t>シタマワ</t>
    </rPh>
    <rPh sb="80" eb="82">
      <t>キュウスイ</t>
    </rPh>
    <rPh sb="83" eb="84">
      <t>カカ</t>
    </rPh>
    <rPh sb="85" eb="87">
      <t>ヒヨウ</t>
    </rPh>
    <rPh sb="88" eb="90">
      <t>キュウスイ</t>
    </rPh>
    <rPh sb="90" eb="92">
      <t>シュウエキ</t>
    </rPh>
    <rPh sb="92" eb="94">
      <t>イガイ</t>
    </rPh>
    <rPh sb="95" eb="97">
      <t>シュウニュウ</t>
    </rPh>
    <rPh sb="98" eb="99">
      <t>マカナ</t>
    </rPh>
    <rPh sb="105" eb="107">
      <t>キュウスイ</t>
    </rPh>
    <rPh sb="107" eb="109">
      <t>シュウエキ</t>
    </rPh>
    <rPh sb="110" eb="112">
      <t>イッパン</t>
    </rPh>
    <rPh sb="112" eb="114">
      <t>カイケイ</t>
    </rPh>
    <rPh sb="117" eb="119">
      <t>クリイレ</t>
    </rPh>
    <rPh sb="119" eb="120">
      <t>キン</t>
    </rPh>
    <rPh sb="120" eb="121">
      <t>トウ</t>
    </rPh>
    <rPh sb="122" eb="123">
      <t>ソウ</t>
    </rPh>
    <rPh sb="123" eb="125">
      <t>シュウエキ</t>
    </rPh>
    <rPh sb="128" eb="130">
      <t>クロジ</t>
    </rPh>
    <rPh sb="141" eb="143">
      <t>ヨウイン</t>
    </rPh>
    <rPh sb="145" eb="147">
      <t>サンカン</t>
    </rPh>
    <rPh sb="147" eb="148">
      <t>チ</t>
    </rPh>
    <rPh sb="149" eb="150">
      <t>オオ</t>
    </rPh>
    <rPh sb="151" eb="154">
      <t>チリテキ</t>
    </rPh>
    <rPh sb="154" eb="156">
      <t>ヨウイン</t>
    </rPh>
    <rPh sb="162" eb="163">
      <t>ジョウ</t>
    </rPh>
    <rPh sb="164" eb="167">
      <t>ハイスイチ</t>
    </rPh>
    <rPh sb="168" eb="169">
      <t>オオ</t>
    </rPh>
    <rPh sb="170" eb="172">
      <t>セイビ</t>
    </rPh>
    <rPh sb="175" eb="177">
      <t>キュウスイ</t>
    </rPh>
    <rPh sb="178" eb="179">
      <t>ヨウ</t>
    </rPh>
    <rPh sb="181" eb="183">
      <t>ケイヒ</t>
    </rPh>
    <rPh sb="184" eb="185">
      <t>カ</t>
    </rPh>
    <rPh sb="191" eb="193">
      <t>キュウスイ</t>
    </rPh>
    <rPh sb="193" eb="195">
      <t>ゲンカ</t>
    </rPh>
    <rPh sb="202" eb="203">
      <t>エン</t>
    </rPh>
    <rPh sb="204" eb="206">
      <t>ルイジ</t>
    </rPh>
    <rPh sb="206" eb="208">
      <t>ダンタイ</t>
    </rPh>
    <rPh sb="209" eb="211">
      <t>ヒカク</t>
    </rPh>
    <rPh sb="213" eb="214">
      <t>タカ</t>
    </rPh>
    <rPh sb="215" eb="217">
      <t>スイイ</t>
    </rPh>
    <rPh sb="225" eb="227">
      <t>リュウドウ</t>
    </rPh>
    <rPh sb="227" eb="229">
      <t>ヒリツ</t>
    </rPh>
    <rPh sb="239" eb="241">
      <t>トウガイ</t>
    </rPh>
    <rPh sb="241" eb="243">
      <t>シヒョウ</t>
    </rPh>
    <rPh sb="248" eb="250">
      <t>ウワマワ</t>
    </rPh>
    <rPh sb="255" eb="257">
      <t>トウメン</t>
    </rPh>
    <rPh sb="258" eb="260">
      <t>シハライ</t>
    </rPh>
    <rPh sb="262" eb="264">
      <t>シキン</t>
    </rPh>
    <rPh sb="264" eb="265">
      <t>クリ</t>
    </rPh>
    <rPh sb="267" eb="269">
      <t>モンダイ</t>
    </rPh>
    <rPh sb="272" eb="274">
      <t>シハライ</t>
    </rPh>
    <rPh sb="274" eb="276">
      <t>ノウリョク</t>
    </rPh>
    <rPh sb="277" eb="279">
      <t>カクホ</t>
    </rPh>
    <rPh sb="288" eb="290">
      <t>キギョウ</t>
    </rPh>
    <rPh sb="290" eb="291">
      <t>サイ</t>
    </rPh>
    <rPh sb="291" eb="293">
      <t>ザンダカ</t>
    </rPh>
    <rPh sb="293" eb="294">
      <t>タイ</t>
    </rPh>
    <rPh sb="294" eb="296">
      <t>キュウスイ</t>
    </rPh>
    <rPh sb="296" eb="298">
      <t>シュウエキ</t>
    </rPh>
    <rPh sb="298" eb="300">
      <t>ヒリツ</t>
    </rPh>
    <rPh sb="310" eb="312">
      <t>ヘイセイ</t>
    </rPh>
    <rPh sb="312" eb="314">
      <t>ショキ</t>
    </rPh>
    <rPh sb="315" eb="317">
      <t>カクチョウ</t>
    </rPh>
    <rPh sb="317" eb="319">
      <t>ジギョウ</t>
    </rPh>
    <rPh sb="319" eb="320">
      <t>ジ</t>
    </rPh>
    <rPh sb="321" eb="323">
      <t>キギョウ</t>
    </rPh>
    <rPh sb="323" eb="324">
      <t>サイ</t>
    </rPh>
    <rPh sb="324" eb="326">
      <t>ショウカン</t>
    </rPh>
    <rPh sb="331" eb="332">
      <t>ス</t>
    </rPh>
    <rPh sb="339" eb="341">
      <t>スウネン</t>
    </rPh>
    <rPh sb="342" eb="344">
      <t>コウシン</t>
    </rPh>
    <rPh sb="344" eb="346">
      <t>ヒヨウ</t>
    </rPh>
    <rPh sb="347" eb="349">
      <t>ジコ</t>
    </rPh>
    <rPh sb="349" eb="351">
      <t>シキン</t>
    </rPh>
    <rPh sb="354" eb="355">
      <t>マカナ</t>
    </rPh>
    <rPh sb="362" eb="364">
      <t>キギョウ</t>
    </rPh>
    <rPh sb="364" eb="365">
      <t>サイ</t>
    </rPh>
    <rPh sb="365" eb="367">
      <t>ザンダカ</t>
    </rPh>
    <rPh sb="368" eb="370">
      <t>ゲンショウ</t>
    </rPh>
    <rPh sb="378" eb="380">
      <t>シセツ</t>
    </rPh>
    <rPh sb="380" eb="382">
      <t>リヨウ</t>
    </rPh>
    <rPh sb="382" eb="383">
      <t>リツ</t>
    </rPh>
    <rPh sb="392" eb="394">
      <t>ルイジ</t>
    </rPh>
    <rPh sb="394" eb="396">
      <t>ダンタイ</t>
    </rPh>
    <rPh sb="397" eb="398">
      <t>ドウ</t>
    </rPh>
    <rPh sb="398" eb="400">
      <t>スイジュン</t>
    </rPh>
    <rPh sb="408" eb="410">
      <t>ハイスイ</t>
    </rPh>
    <rPh sb="410" eb="411">
      <t>リョウ</t>
    </rPh>
    <rPh sb="412" eb="414">
      <t>ゲンショウ</t>
    </rPh>
    <rPh sb="419" eb="421">
      <t>ハイスイ</t>
    </rPh>
    <rPh sb="421" eb="423">
      <t>ノウリョク</t>
    </rPh>
    <rPh sb="424" eb="425">
      <t>タイ</t>
    </rPh>
    <rPh sb="427" eb="429">
      <t>ワリアイ</t>
    </rPh>
    <rPh sb="431" eb="433">
      <t>コンゴ</t>
    </rPh>
    <rPh sb="436" eb="438">
      <t>ゼンゴ</t>
    </rPh>
    <rPh sb="439" eb="441">
      <t>ミコ</t>
    </rPh>
    <rPh sb="444" eb="446">
      <t>キュウスイ</t>
    </rPh>
    <rPh sb="446" eb="448">
      <t>ジンコウ</t>
    </rPh>
    <rPh sb="449" eb="450">
      <t>ゲン</t>
    </rPh>
    <rPh sb="450" eb="451">
      <t>ショウ</t>
    </rPh>
    <rPh sb="451" eb="452">
      <t>トウ</t>
    </rPh>
    <rPh sb="453" eb="454">
      <t>フ</t>
    </rPh>
    <rPh sb="458" eb="459">
      <t>カン</t>
    </rPh>
    <rPh sb="459" eb="460">
      <t>ロ</t>
    </rPh>
    <rPh sb="460" eb="461">
      <t>シキ</t>
    </rPh>
    <rPh sb="461" eb="462">
      <t>セツ</t>
    </rPh>
    <rPh sb="462" eb="464">
      <t>コウリツ</t>
    </rPh>
    <rPh sb="464" eb="465">
      <t>セイ</t>
    </rPh>
    <rPh sb="466" eb="468">
      <t>ケンショウ</t>
    </rPh>
    <rPh sb="469" eb="470">
      <t>ウエ</t>
    </rPh>
    <rPh sb="473" eb="474">
      <t>ジョウ</t>
    </rPh>
    <rPh sb="474" eb="475">
      <t>トウ</t>
    </rPh>
    <rPh sb="476" eb="479">
      <t>トウハイゴウ</t>
    </rPh>
    <rPh sb="480" eb="482">
      <t>ケントウ</t>
    </rPh>
    <rPh sb="490" eb="492">
      <t>ユウシュウ</t>
    </rPh>
    <rPh sb="492" eb="493">
      <t>リツ</t>
    </rPh>
    <rPh sb="503" eb="505">
      <t>ロウスイ</t>
    </rPh>
    <rPh sb="505" eb="507">
      <t>チョウサ</t>
    </rPh>
    <rPh sb="507" eb="509">
      <t>ジギョウ</t>
    </rPh>
    <rPh sb="510" eb="512">
      <t>トリク</t>
    </rPh>
    <rPh sb="514" eb="516">
      <t>ロウスイ</t>
    </rPh>
    <rPh sb="516" eb="518">
      <t>ボウシ</t>
    </rPh>
    <rPh sb="519" eb="521">
      <t>キョウカ</t>
    </rPh>
    <rPh sb="524" eb="526">
      <t>ユウシュウ</t>
    </rPh>
    <rPh sb="526" eb="527">
      <t>リツ</t>
    </rPh>
    <rPh sb="528" eb="530">
      <t>チャクジツ</t>
    </rPh>
    <rPh sb="531" eb="533">
      <t>コウジョウ</t>
    </rPh>
    <rPh sb="538" eb="540">
      <t>ソウキ</t>
    </rPh>
    <rPh sb="540" eb="542">
      <t>ハッケン</t>
    </rPh>
    <rPh sb="545" eb="547">
      <t>ムコウ</t>
    </rPh>
    <rPh sb="547" eb="549">
      <t>スイリョウ</t>
    </rPh>
    <rPh sb="550" eb="551">
      <t>ゲン</t>
    </rPh>
    <rPh sb="551" eb="552">
      <t>ショウ</t>
    </rPh>
    <rPh sb="553" eb="554">
      <t>ツト</t>
    </rPh>
    <rPh sb="556" eb="558">
      <t>シンサイ</t>
    </rPh>
    <rPh sb="558" eb="559">
      <t>マエ</t>
    </rPh>
    <rPh sb="560" eb="562">
      <t>ユウシュウ</t>
    </rPh>
    <rPh sb="562" eb="563">
      <t>リツ</t>
    </rPh>
    <rPh sb="567" eb="568">
      <t>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</si>
</sst>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2.04</c:v>
                </c:pt>
                <c:pt idx="1">
                  <c:v>0.47</c:v>
                </c:pt>
                <c:pt idx="2">
                  <c:v>0.24</c:v>
                </c:pt>
                <c:pt idx="3">
                  <c:v>0.06</c:v>
                </c:pt>
                <c:pt idx="4">
                  <c:v>0.18</c:v>
                </c:pt>
              </c:numCache>
            </c:numRef>
          </c:val>
        </c:ser>
        <c:dLbls>
          <c:showLegendKey val="0"/>
          <c:showVal val="0"/>
          <c:showCatName val="0"/>
          <c:showSerName val="0"/>
          <c:showPercent val="0"/>
          <c:showBubbleSize val="0"/>
        </c:dLbls>
        <c:gapWidth val="150"/>
        <c:axId val="91244416"/>
        <c:axId val="912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91244416"/>
        <c:axId val="91254784"/>
      </c:lineChart>
      <c:dateAx>
        <c:axId val="91244416"/>
        <c:scaling>
          <c:orientation val="minMax"/>
        </c:scaling>
        <c:delete val="1"/>
        <c:axPos val="b"/>
        <c:numFmt formatCode="ge" sourceLinked="1"/>
        <c:majorTickMark val="none"/>
        <c:minorTickMark val="none"/>
        <c:tickLblPos val="none"/>
        <c:crossAx val="91254784"/>
        <c:crosses val="autoZero"/>
        <c:auto val="1"/>
        <c:lblOffset val="100"/>
        <c:baseTimeUnit val="years"/>
      </c:dateAx>
      <c:valAx>
        <c:axId val="912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c:v>
                </c:pt>
                <c:pt idx="1">
                  <c:v>54.39</c:v>
                </c:pt>
                <c:pt idx="2">
                  <c:v>52.59</c:v>
                </c:pt>
                <c:pt idx="3">
                  <c:v>53.49</c:v>
                </c:pt>
                <c:pt idx="4">
                  <c:v>52.46</c:v>
                </c:pt>
              </c:numCache>
            </c:numRef>
          </c:val>
        </c:ser>
        <c:dLbls>
          <c:showLegendKey val="0"/>
          <c:showVal val="0"/>
          <c:showCatName val="0"/>
          <c:showSerName val="0"/>
          <c:showPercent val="0"/>
          <c:showBubbleSize val="0"/>
        </c:dLbls>
        <c:gapWidth val="150"/>
        <c:axId val="93153536"/>
        <c:axId val="931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3153536"/>
        <c:axId val="93163904"/>
      </c:lineChart>
      <c:dateAx>
        <c:axId val="93153536"/>
        <c:scaling>
          <c:orientation val="minMax"/>
        </c:scaling>
        <c:delete val="1"/>
        <c:axPos val="b"/>
        <c:numFmt formatCode="ge" sourceLinked="1"/>
        <c:majorTickMark val="none"/>
        <c:minorTickMark val="none"/>
        <c:tickLblPos val="none"/>
        <c:crossAx val="93163904"/>
        <c:crosses val="autoZero"/>
        <c:auto val="1"/>
        <c:lblOffset val="100"/>
        <c:baseTimeUnit val="years"/>
      </c:dateAx>
      <c:valAx>
        <c:axId val="931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71.98</c:v>
                </c:pt>
                <c:pt idx="1">
                  <c:v>76.540000000000006</c:v>
                </c:pt>
                <c:pt idx="2">
                  <c:v>76.680000000000007</c:v>
                </c:pt>
                <c:pt idx="3">
                  <c:v>77.099999999999994</c:v>
                </c:pt>
                <c:pt idx="4">
                  <c:v>78.28</c:v>
                </c:pt>
              </c:numCache>
            </c:numRef>
          </c:val>
        </c:ser>
        <c:dLbls>
          <c:showLegendKey val="0"/>
          <c:showVal val="0"/>
          <c:showCatName val="0"/>
          <c:showSerName val="0"/>
          <c:showPercent val="0"/>
          <c:showBubbleSize val="0"/>
        </c:dLbls>
        <c:gapWidth val="150"/>
        <c:axId val="93202304"/>
        <c:axId val="932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3202304"/>
        <c:axId val="93216768"/>
      </c:lineChart>
      <c:dateAx>
        <c:axId val="93202304"/>
        <c:scaling>
          <c:orientation val="minMax"/>
        </c:scaling>
        <c:delete val="1"/>
        <c:axPos val="b"/>
        <c:numFmt formatCode="ge" sourceLinked="1"/>
        <c:majorTickMark val="none"/>
        <c:minorTickMark val="none"/>
        <c:tickLblPos val="none"/>
        <c:crossAx val="93216768"/>
        <c:crosses val="autoZero"/>
        <c:auto val="1"/>
        <c:lblOffset val="100"/>
        <c:baseTimeUnit val="years"/>
      </c:dateAx>
      <c:valAx>
        <c:axId val="932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100.95</c:v>
                </c:pt>
                <c:pt idx="1">
                  <c:v>103.62</c:v>
                </c:pt>
                <c:pt idx="2">
                  <c:v>109.81</c:v>
                </c:pt>
                <c:pt idx="3">
                  <c:v>115.91</c:v>
                </c:pt>
                <c:pt idx="4">
                  <c:v>121.63</c:v>
                </c:pt>
              </c:numCache>
            </c:numRef>
          </c:val>
        </c:ser>
        <c:dLbls>
          <c:showLegendKey val="0"/>
          <c:showVal val="0"/>
          <c:showCatName val="0"/>
          <c:showSerName val="0"/>
          <c:showPercent val="0"/>
          <c:showBubbleSize val="0"/>
        </c:dLbls>
        <c:gapWidth val="150"/>
        <c:axId val="91280896"/>
        <c:axId val="912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1280896"/>
        <c:axId val="91282816"/>
      </c:lineChart>
      <c:dateAx>
        <c:axId val="91280896"/>
        <c:scaling>
          <c:orientation val="minMax"/>
        </c:scaling>
        <c:delete val="1"/>
        <c:axPos val="b"/>
        <c:numFmt formatCode="ge" sourceLinked="1"/>
        <c:majorTickMark val="none"/>
        <c:minorTickMark val="none"/>
        <c:tickLblPos val="none"/>
        <c:crossAx val="91282816"/>
        <c:crosses val="autoZero"/>
        <c:auto val="1"/>
        <c:lblOffset val="100"/>
        <c:baseTimeUnit val="years"/>
      </c:dateAx>
      <c:valAx>
        <c:axId val="912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39.24</c:v>
                </c:pt>
                <c:pt idx="1">
                  <c:v>40.409999999999997</c:v>
                </c:pt>
                <c:pt idx="2">
                  <c:v>42.42</c:v>
                </c:pt>
                <c:pt idx="3">
                  <c:v>44.25</c:v>
                </c:pt>
                <c:pt idx="4">
                  <c:v>46.05</c:v>
                </c:pt>
              </c:numCache>
            </c:numRef>
          </c:val>
        </c:ser>
        <c:dLbls>
          <c:showLegendKey val="0"/>
          <c:showVal val="0"/>
          <c:showCatName val="0"/>
          <c:showSerName val="0"/>
          <c:showPercent val="0"/>
          <c:showBubbleSize val="0"/>
        </c:dLbls>
        <c:gapWidth val="150"/>
        <c:axId val="92501120"/>
        <c:axId val="92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2501120"/>
        <c:axId val="92503040"/>
      </c:lineChart>
      <c:dateAx>
        <c:axId val="92501120"/>
        <c:scaling>
          <c:orientation val="minMax"/>
        </c:scaling>
        <c:delete val="1"/>
        <c:axPos val="b"/>
        <c:numFmt formatCode="ge" sourceLinked="1"/>
        <c:majorTickMark val="none"/>
        <c:minorTickMark val="none"/>
        <c:tickLblPos val="none"/>
        <c:crossAx val="92503040"/>
        <c:crosses val="autoZero"/>
        <c:auto val="1"/>
        <c:lblOffset val="100"/>
        <c:baseTimeUnit val="years"/>
      </c:dateAx>
      <c:valAx>
        <c:axId val="92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19.07</c:v>
                </c:pt>
                <c:pt idx="1">
                  <c:v>18.98</c:v>
                </c:pt>
                <c:pt idx="2">
                  <c:v>18.86</c:v>
                </c:pt>
                <c:pt idx="3">
                  <c:v>18.39</c:v>
                </c:pt>
                <c:pt idx="4">
                  <c:v>18.27</c:v>
                </c:pt>
              </c:numCache>
            </c:numRef>
          </c:val>
        </c:ser>
        <c:dLbls>
          <c:showLegendKey val="0"/>
          <c:showVal val="0"/>
          <c:showCatName val="0"/>
          <c:showSerName val="0"/>
          <c:showPercent val="0"/>
          <c:showBubbleSize val="0"/>
        </c:dLbls>
        <c:gapWidth val="150"/>
        <c:axId val="92607232"/>
        <c:axId val="926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2607232"/>
        <c:axId val="92609152"/>
      </c:lineChart>
      <c:dateAx>
        <c:axId val="92607232"/>
        <c:scaling>
          <c:orientation val="minMax"/>
        </c:scaling>
        <c:delete val="1"/>
        <c:axPos val="b"/>
        <c:numFmt formatCode="ge" sourceLinked="1"/>
        <c:majorTickMark val="none"/>
        <c:minorTickMark val="none"/>
        <c:tickLblPos val="none"/>
        <c:crossAx val="92609152"/>
        <c:crosses val="autoZero"/>
        <c:auto val="1"/>
        <c:lblOffset val="100"/>
        <c:baseTimeUnit val="years"/>
      </c:dateAx>
      <c:valAx>
        <c:axId val="92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58304"/>
        <c:axId val="926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2658304"/>
        <c:axId val="92664576"/>
      </c:lineChart>
      <c:dateAx>
        <c:axId val="92658304"/>
        <c:scaling>
          <c:orientation val="minMax"/>
        </c:scaling>
        <c:delete val="1"/>
        <c:axPos val="b"/>
        <c:numFmt formatCode="ge" sourceLinked="1"/>
        <c:majorTickMark val="none"/>
        <c:minorTickMark val="none"/>
        <c:tickLblPos val="none"/>
        <c:crossAx val="92664576"/>
        <c:crosses val="autoZero"/>
        <c:auto val="1"/>
        <c:lblOffset val="100"/>
        <c:baseTimeUnit val="years"/>
      </c:dateAx>
      <c:valAx>
        <c:axId val="9266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855.06</c:v>
                </c:pt>
                <c:pt idx="1">
                  <c:v>818.51</c:v>
                </c:pt>
                <c:pt idx="2">
                  <c:v>297.63</c:v>
                </c:pt>
                <c:pt idx="3">
                  <c:v>297.42</c:v>
                </c:pt>
                <c:pt idx="4">
                  <c:v>344.07</c:v>
                </c:pt>
              </c:numCache>
            </c:numRef>
          </c:val>
        </c:ser>
        <c:dLbls>
          <c:showLegendKey val="0"/>
          <c:showVal val="0"/>
          <c:showCatName val="0"/>
          <c:showSerName val="0"/>
          <c:showPercent val="0"/>
          <c:showBubbleSize val="0"/>
        </c:dLbls>
        <c:gapWidth val="150"/>
        <c:axId val="92698880"/>
        <c:axId val="927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2698880"/>
        <c:axId val="92701056"/>
      </c:lineChart>
      <c:dateAx>
        <c:axId val="92698880"/>
        <c:scaling>
          <c:orientation val="minMax"/>
        </c:scaling>
        <c:delete val="1"/>
        <c:axPos val="b"/>
        <c:numFmt formatCode="ge" sourceLinked="1"/>
        <c:majorTickMark val="none"/>
        <c:minorTickMark val="none"/>
        <c:tickLblPos val="none"/>
        <c:crossAx val="92701056"/>
        <c:crosses val="autoZero"/>
        <c:auto val="1"/>
        <c:lblOffset val="100"/>
        <c:baseTimeUnit val="years"/>
      </c:dateAx>
      <c:valAx>
        <c:axId val="9270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290.75</c:v>
                </c:pt>
                <c:pt idx="1">
                  <c:v>262.02999999999997</c:v>
                </c:pt>
                <c:pt idx="2">
                  <c:v>240.11</c:v>
                </c:pt>
                <c:pt idx="3">
                  <c:v>202.5</c:v>
                </c:pt>
                <c:pt idx="4">
                  <c:v>173.1</c:v>
                </c:pt>
              </c:numCache>
            </c:numRef>
          </c:val>
        </c:ser>
        <c:dLbls>
          <c:showLegendKey val="0"/>
          <c:showVal val="0"/>
          <c:showCatName val="0"/>
          <c:showSerName val="0"/>
          <c:showPercent val="0"/>
          <c:showBubbleSize val="0"/>
        </c:dLbls>
        <c:gapWidth val="150"/>
        <c:axId val="92731264"/>
        <c:axId val="927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2731264"/>
        <c:axId val="92745728"/>
      </c:lineChart>
      <c:dateAx>
        <c:axId val="92731264"/>
        <c:scaling>
          <c:orientation val="minMax"/>
        </c:scaling>
        <c:delete val="1"/>
        <c:axPos val="b"/>
        <c:numFmt formatCode="ge" sourceLinked="1"/>
        <c:majorTickMark val="none"/>
        <c:minorTickMark val="none"/>
        <c:tickLblPos val="none"/>
        <c:crossAx val="92745728"/>
        <c:crosses val="autoZero"/>
        <c:auto val="1"/>
        <c:lblOffset val="100"/>
        <c:baseTimeUnit val="years"/>
      </c:dateAx>
      <c:valAx>
        <c:axId val="9274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78.05</c:v>
                </c:pt>
                <c:pt idx="1">
                  <c:v>78.680000000000007</c:v>
                </c:pt>
                <c:pt idx="2">
                  <c:v>85.24</c:v>
                </c:pt>
                <c:pt idx="3">
                  <c:v>93.08</c:v>
                </c:pt>
                <c:pt idx="4">
                  <c:v>97.1</c:v>
                </c:pt>
              </c:numCache>
            </c:numRef>
          </c:val>
        </c:ser>
        <c:dLbls>
          <c:showLegendKey val="0"/>
          <c:showVal val="0"/>
          <c:showCatName val="0"/>
          <c:showSerName val="0"/>
          <c:showPercent val="0"/>
          <c:showBubbleSize val="0"/>
        </c:dLbls>
        <c:gapWidth val="150"/>
        <c:axId val="92771840"/>
        <c:axId val="92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2771840"/>
        <c:axId val="92773760"/>
      </c:lineChart>
      <c:dateAx>
        <c:axId val="92771840"/>
        <c:scaling>
          <c:orientation val="minMax"/>
        </c:scaling>
        <c:delete val="1"/>
        <c:axPos val="b"/>
        <c:numFmt formatCode="ge" sourceLinked="1"/>
        <c:majorTickMark val="none"/>
        <c:minorTickMark val="none"/>
        <c:tickLblPos val="none"/>
        <c:crossAx val="92773760"/>
        <c:crosses val="autoZero"/>
        <c:auto val="1"/>
        <c:lblOffset val="100"/>
        <c:baseTimeUnit val="years"/>
      </c:dateAx>
      <c:valAx>
        <c:axId val="92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374.55</c:v>
                </c:pt>
                <c:pt idx="1">
                  <c:v>373.22</c:v>
                </c:pt>
                <c:pt idx="2">
                  <c:v>342.93</c:v>
                </c:pt>
                <c:pt idx="3">
                  <c:v>315.25</c:v>
                </c:pt>
                <c:pt idx="4">
                  <c:v>302.04000000000002</c:v>
                </c:pt>
              </c:numCache>
            </c:numRef>
          </c:val>
        </c:ser>
        <c:dLbls>
          <c:showLegendKey val="0"/>
          <c:showVal val="0"/>
          <c:showCatName val="0"/>
          <c:showSerName val="0"/>
          <c:showPercent val="0"/>
          <c:showBubbleSize val="0"/>
        </c:dLbls>
        <c:gapWidth val="150"/>
        <c:axId val="92793856"/>
        <c:axId val="931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2793856"/>
        <c:axId val="93140096"/>
      </c:lineChart>
      <c:dateAx>
        <c:axId val="92793856"/>
        <c:scaling>
          <c:orientation val="minMax"/>
        </c:scaling>
        <c:delete val="1"/>
        <c:axPos val="b"/>
        <c:numFmt formatCode="ge" sourceLinked="1"/>
        <c:majorTickMark val="none"/>
        <c:minorTickMark val="none"/>
        <c:tickLblPos val="none"/>
        <c:crossAx val="93140096"/>
        <c:crosses val="autoZero"/>
        <c:auto val="1"/>
        <c:lblOffset val="100"/>
        <c:baseTimeUnit val="years"/>
      </c:dateAx>
      <c:valAx>
        <c:axId val="931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4" zoomScaleNormal="100" workbookViewId="0">
      <selection activeCell="CC31" sqref="CC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村田町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115</v>
      </c>
      <c r="AE8" s="60"/>
      <c r="AF8" s="60"/>
      <c r="AG8" s="60"/>
      <c r="AH8" s="60"/>
      <c r="AI8" s="60"/>
      <c r="AJ8" s="60"/>
      <c r="AK8" s="5"/>
      <c r="AL8" s="61">
        <f>データ!$R$6</f>
        <v>11412</v>
      </c>
      <c r="AM8" s="61"/>
      <c r="AN8" s="61"/>
      <c r="AO8" s="61"/>
      <c r="AP8" s="61"/>
      <c r="AQ8" s="61"/>
      <c r="AR8" s="61"/>
      <c r="AS8" s="61"/>
      <c r="AT8" s="51">
        <f>データ!$S$6</f>
        <v>78.38</v>
      </c>
      <c r="AU8" s="52"/>
      <c r="AV8" s="52"/>
      <c r="AW8" s="52"/>
      <c r="AX8" s="52"/>
      <c r="AY8" s="52"/>
      <c r="AZ8" s="52"/>
      <c r="BA8" s="52"/>
      <c r="BB8" s="53">
        <f>データ!$T$6</f>
        <v>145.6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79.430000000000007</v>
      </c>
      <c r="J10" s="52"/>
      <c r="K10" s="52"/>
      <c r="L10" s="52"/>
      <c r="M10" s="52"/>
      <c r="N10" s="52"/>
      <c r="O10" s="64"/>
      <c r="P10" s="53">
        <f>データ!$P$6</f>
        <v>97.2</v>
      </c>
      <c r="Q10" s="53"/>
      <c r="R10" s="53"/>
      <c r="S10" s="53"/>
      <c r="T10" s="53"/>
      <c r="U10" s="53"/>
      <c r="V10" s="53"/>
      <c r="W10" s="61">
        <f>データ!$Q$6</f>
        <v>4968</v>
      </c>
      <c r="X10" s="61"/>
      <c r="Y10" s="61"/>
      <c r="Z10" s="61"/>
      <c r="AA10" s="61"/>
      <c r="AB10" s="61"/>
      <c r="AC10" s="61"/>
      <c r="AD10" s="2"/>
      <c r="AE10" s="2"/>
      <c r="AF10" s="2"/>
      <c r="AG10" s="2"/>
      <c r="AH10" s="5"/>
      <c r="AI10" s="5"/>
      <c r="AJ10" s="5"/>
      <c r="AK10" s="5"/>
      <c r="AL10" s="61">
        <f>データ!$U$6</f>
        <v>10902</v>
      </c>
      <c r="AM10" s="61"/>
      <c r="AN10" s="61"/>
      <c r="AO10" s="61"/>
      <c r="AP10" s="61"/>
      <c r="AQ10" s="61"/>
      <c r="AR10" s="61"/>
      <c r="AS10" s="61"/>
      <c r="AT10" s="51">
        <f>データ!$V$6</f>
        <v>38.96</v>
      </c>
      <c r="AU10" s="52"/>
      <c r="AV10" s="52"/>
      <c r="AW10" s="52"/>
      <c r="AX10" s="52"/>
      <c r="AY10" s="52"/>
      <c r="AZ10" s="52"/>
      <c r="BA10" s="52"/>
      <c r="BB10" s="53">
        <f>データ!$W$6</f>
        <v>279.83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43222</v>
      </c>
      <c r="D6" s="34">
        <f t="shared" si="3"/>
        <v>46</v>
      </c>
      <c r="E6" s="34">
        <f t="shared" si="3"/>
        <v>1</v>
      </c>
      <c r="F6" s="34">
        <f t="shared" si="3"/>
        <v>0</v>
      </c>
      <c r="G6" s="34">
        <f t="shared" si="3"/>
        <v>1</v>
      </c>
      <c r="H6" s="34" t="str">
        <f t="shared" si="3"/>
        <v>宮城県　村田町</v>
      </c>
      <c r="I6" s="34" t="str">
        <f t="shared" si="3"/>
        <v>法適用</v>
      </c>
      <c r="J6" s="34" t="str">
        <f t="shared" si="3"/>
        <v>水道事業</v>
      </c>
      <c r="K6" s="34" t="str">
        <f t="shared" si="3"/>
        <v>末端給水事業</v>
      </c>
      <c r="L6" s="34" t="str">
        <f t="shared" si="3"/>
        <v>A7</v>
      </c>
      <c r="M6" s="34">
        <f t="shared" si="3"/>
        <v>0</v>
      </c>
      <c r="N6" s="35" t="str">
        <f t="shared" si="3"/>
        <v>-</v>
      </c>
      <c r="O6" s="35">
        <f t="shared" si="3"/>
        <v>79.430000000000007</v>
      </c>
      <c r="P6" s="35">
        <f t="shared" si="3"/>
        <v>97.2</v>
      </c>
      <c r="Q6" s="35">
        <f t="shared" si="3"/>
        <v>4968</v>
      </c>
      <c r="R6" s="35">
        <f t="shared" si="3"/>
        <v>11412</v>
      </c>
      <c r="S6" s="35">
        <f t="shared" si="3"/>
        <v>78.38</v>
      </c>
      <c r="T6" s="35">
        <f t="shared" si="3"/>
        <v>145.6</v>
      </c>
      <c r="U6" s="35">
        <f t="shared" si="3"/>
        <v>10902</v>
      </c>
      <c r="V6" s="35">
        <f t="shared" si="3"/>
        <v>38.96</v>
      </c>
      <c r="W6" s="35">
        <f t="shared" si="3"/>
        <v>279.83</v>
      </c>
      <c r="X6" s="36">
        <f>IF(X7="",NA(),X7)</f>
        <v>100.95</v>
      </c>
      <c r="Y6" s="36">
        <f t="shared" ref="Y6:AG6" si="4">IF(Y7="",NA(),Y7)</f>
        <v>103.62</v>
      </c>
      <c r="Z6" s="36">
        <f t="shared" si="4"/>
        <v>109.81</v>
      </c>
      <c r="AA6" s="36">
        <f t="shared" si="4"/>
        <v>115.91</v>
      </c>
      <c r="AB6" s="36">
        <f t="shared" si="4"/>
        <v>121.63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855.06</v>
      </c>
      <c r="AU6" s="36">
        <f t="shared" ref="AU6:BC6" si="6">IF(AU7="",NA(),AU7)</f>
        <v>818.51</v>
      </c>
      <c r="AV6" s="36">
        <f t="shared" si="6"/>
        <v>297.63</v>
      </c>
      <c r="AW6" s="36">
        <f t="shared" si="6"/>
        <v>297.42</v>
      </c>
      <c r="AX6" s="36">
        <f t="shared" si="6"/>
        <v>344.07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290.75</v>
      </c>
      <c r="BF6" s="36">
        <f t="shared" ref="BF6:BN6" si="7">IF(BF7="",NA(),BF7)</f>
        <v>262.02999999999997</v>
      </c>
      <c r="BG6" s="36">
        <f t="shared" si="7"/>
        <v>240.11</v>
      </c>
      <c r="BH6" s="36">
        <f t="shared" si="7"/>
        <v>202.5</v>
      </c>
      <c r="BI6" s="36">
        <f t="shared" si="7"/>
        <v>173.1</v>
      </c>
      <c r="BJ6" s="36">
        <f t="shared" si="7"/>
        <v>458</v>
      </c>
      <c r="BK6" s="36">
        <f t="shared" si="7"/>
        <v>443.13</v>
      </c>
      <c r="BL6" s="36">
        <f t="shared" si="7"/>
        <v>442.54</v>
      </c>
      <c r="BM6" s="36">
        <f t="shared" si="7"/>
        <v>431</v>
      </c>
      <c r="BN6" s="36">
        <f t="shared" si="7"/>
        <v>422.5</v>
      </c>
      <c r="BO6" s="35" t="str">
        <f>IF(BO7="","",IF(BO7="-","【-】","【"&amp;SUBSTITUTE(TEXT(BO7,"#,##0.00"),"-","△")&amp;"】"))</f>
        <v>【270.87】</v>
      </c>
      <c r="BP6" s="36">
        <f>IF(BP7="",NA(),BP7)</f>
        <v>78.05</v>
      </c>
      <c r="BQ6" s="36">
        <f t="shared" ref="BQ6:BY6" si="8">IF(BQ7="",NA(),BQ7)</f>
        <v>78.680000000000007</v>
      </c>
      <c r="BR6" s="36">
        <f t="shared" si="8"/>
        <v>85.24</v>
      </c>
      <c r="BS6" s="36">
        <f t="shared" si="8"/>
        <v>93.08</v>
      </c>
      <c r="BT6" s="36">
        <f t="shared" si="8"/>
        <v>97.1</v>
      </c>
      <c r="BU6" s="36">
        <f t="shared" si="8"/>
        <v>96.27</v>
      </c>
      <c r="BV6" s="36">
        <f t="shared" si="8"/>
        <v>95.4</v>
      </c>
      <c r="BW6" s="36">
        <f t="shared" si="8"/>
        <v>98.6</v>
      </c>
      <c r="BX6" s="36">
        <f t="shared" si="8"/>
        <v>100.82</v>
      </c>
      <c r="BY6" s="36">
        <f t="shared" si="8"/>
        <v>101.64</v>
      </c>
      <c r="BZ6" s="35" t="str">
        <f>IF(BZ7="","",IF(BZ7="-","【-】","【"&amp;SUBSTITUTE(TEXT(BZ7,"#,##0.00"),"-","△")&amp;"】"))</f>
        <v>【105.59】</v>
      </c>
      <c r="CA6" s="36">
        <f>IF(CA7="",NA(),CA7)</f>
        <v>374.55</v>
      </c>
      <c r="CB6" s="36">
        <f t="shared" ref="CB6:CJ6" si="9">IF(CB7="",NA(),CB7)</f>
        <v>373.22</v>
      </c>
      <c r="CC6" s="36">
        <f t="shared" si="9"/>
        <v>342.93</v>
      </c>
      <c r="CD6" s="36">
        <f t="shared" si="9"/>
        <v>315.25</v>
      </c>
      <c r="CE6" s="36">
        <f t="shared" si="9"/>
        <v>302.04000000000002</v>
      </c>
      <c r="CF6" s="36">
        <f t="shared" si="9"/>
        <v>186.94</v>
      </c>
      <c r="CG6" s="36">
        <f t="shared" si="9"/>
        <v>186.15</v>
      </c>
      <c r="CH6" s="36">
        <f t="shared" si="9"/>
        <v>181.67</v>
      </c>
      <c r="CI6" s="36">
        <f t="shared" si="9"/>
        <v>179.55</v>
      </c>
      <c r="CJ6" s="36">
        <f t="shared" si="9"/>
        <v>179.16</v>
      </c>
      <c r="CK6" s="35" t="str">
        <f>IF(CK7="","",IF(CK7="-","【-】","【"&amp;SUBSTITUTE(TEXT(CK7,"#,##0.00"),"-","△")&amp;"】"))</f>
        <v>【163.27】</v>
      </c>
      <c r="CL6" s="36">
        <f>IF(CL7="",NA(),CL7)</f>
        <v>58.3</v>
      </c>
      <c r="CM6" s="36">
        <f t="shared" ref="CM6:CU6" si="10">IF(CM7="",NA(),CM7)</f>
        <v>54.39</v>
      </c>
      <c r="CN6" s="36">
        <f t="shared" si="10"/>
        <v>52.59</v>
      </c>
      <c r="CO6" s="36">
        <f t="shared" si="10"/>
        <v>53.49</v>
      </c>
      <c r="CP6" s="36">
        <f t="shared" si="10"/>
        <v>52.46</v>
      </c>
      <c r="CQ6" s="36">
        <f t="shared" si="10"/>
        <v>54.51</v>
      </c>
      <c r="CR6" s="36">
        <f t="shared" si="10"/>
        <v>54.47</v>
      </c>
      <c r="CS6" s="36">
        <f t="shared" si="10"/>
        <v>53.61</v>
      </c>
      <c r="CT6" s="36">
        <f t="shared" si="10"/>
        <v>53.52</v>
      </c>
      <c r="CU6" s="36">
        <f t="shared" si="10"/>
        <v>54.24</v>
      </c>
      <c r="CV6" s="35" t="str">
        <f>IF(CV7="","",IF(CV7="-","【-】","【"&amp;SUBSTITUTE(TEXT(CV7,"#,##0.00"),"-","△")&amp;"】"))</f>
        <v>【59.94】</v>
      </c>
      <c r="CW6" s="36">
        <f>IF(CW7="",NA(),CW7)</f>
        <v>71.98</v>
      </c>
      <c r="CX6" s="36">
        <f t="shared" ref="CX6:DF6" si="11">IF(CX7="",NA(),CX7)</f>
        <v>76.540000000000006</v>
      </c>
      <c r="CY6" s="36">
        <f t="shared" si="11"/>
        <v>76.680000000000007</v>
      </c>
      <c r="CZ6" s="36">
        <f t="shared" si="11"/>
        <v>77.099999999999994</v>
      </c>
      <c r="DA6" s="36">
        <f t="shared" si="11"/>
        <v>78.28</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39.24</v>
      </c>
      <c r="DI6" s="36">
        <f t="shared" ref="DI6:DQ6" si="12">IF(DI7="",NA(),DI7)</f>
        <v>40.409999999999997</v>
      </c>
      <c r="DJ6" s="36">
        <f t="shared" si="12"/>
        <v>42.42</v>
      </c>
      <c r="DK6" s="36">
        <f t="shared" si="12"/>
        <v>44.25</v>
      </c>
      <c r="DL6" s="36">
        <f t="shared" si="12"/>
        <v>46.05</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19.07</v>
      </c>
      <c r="DT6" s="36">
        <f t="shared" ref="DT6:EB6" si="13">IF(DT7="",NA(),DT7)</f>
        <v>18.98</v>
      </c>
      <c r="DU6" s="36">
        <f t="shared" si="13"/>
        <v>18.86</v>
      </c>
      <c r="DV6" s="36">
        <f t="shared" si="13"/>
        <v>18.39</v>
      </c>
      <c r="DW6" s="36">
        <f t="shared" si="13"/>
        <v>18.27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2.04</v>
      </c>
      <c r="EE6" s="36">
        <f t="shared" ref="EE6:EM6" si="14">IF(EE7="",NA(),EE7)</f>
        <v>0.47</v>
      </c>
      <c r="EF6" s="36">
        <f t="shared" si="14"/>
        <v>0.24</v>
      </c>
      <c r="EG6" s="36">
        <f t="shared" si="14"/>
        <v>0.06</v>
      </c>
      <c r="EH6" s="36">
        <f t="shared" si="14"/>
        <v>0.18</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43222</v>
      </c>
      <c r="D7" s="38">
        <v>46</v>
      </c>
      <c r="E7" s="38">
        <v>1</v>
      </c>
      <c r="F7" s="38">
        <v>0</v>
      </c>
      <c r="G7" s="38">
        <v>1</v>
      </c>
      <c r="H7" s="38" t="s">
        <v>104</v>
      </c>
      <c r="I7" s="38" t="s">
        <v>105</v>
      </c>
      <c r="J7" s="38" t="s">
        <v>106</v>
      </c>
      <c r="K7" s="38" t="s">
        <v>107</v>
      </c>
      <c r="L7" s="38" t="s">
        <v>108</v>
      </c>
      <c r="M7" s="38"/>
      <c r="N7" s="39" t="s">
        <v>109</v>
      </c>
      <c r="O7" s="39">
        <v>79.430000000000007</v>
      </c>
      <c r="P7" s="39">
        <v>97.2</v>
      </c>
      <c r="Q7" s="39">
        <v>4968</v>
      </c>
      <c r="R7" s="39">
        <v>11412</v>
      </c>
      <c r="S7" s="39">
        <v>78.38</v>
      </c>
      <c r="T7" s="39">
        <v>145.6</v>
      </c>
      <c r="U7" s="39">
        <v>10902</v>
      </c>
      <c r="V7" s="39">
        <v>38.96</v>
      </c>
      <c r="W7" s="39">
        <v>279.83</v>
      </c>
      <c r="X7" s="39">
        <v>100.95</v>
      </c>
      <c r="Y7" s="39">
        <v>103.62</v>
      </c>
      <c r="Z7" s="39">
        <v>109.81</v>
      </c>
      <c r="AA7" s="39">
        <v>115.91</v>
      </c>
      <c r="AB7" s="39">
        <v>121.63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855.06</v>
      </c>
      <c r="AU7" s="39">
        <v>818.51</v>
      </c>
      <c r="AV7" s="39">
        <v>297.63</v>
      </c>
      <c r="AW7" s="39">
        <v>297.42</v>
      </c>
      <c r="AX7" s="39">
        <v>344.07</v>
      </c>
      <c r="AY7" s="39">
        <v>1159.4100000000001</v>
      </c>
      <c r="AZ7" s="39">
        <v>1081.23</v>
      </c>
      <c r="BA7" s="39">
        <v>406.37</v>
      </c>
      <c r="BB7" s="39">
        <v>398.29</v>
      </c>
      <c r="BC7" s="39">
        <v>388.67</v>
      </c>
      <c r="BD7" s="39">
        <v>262.87</v>
      </c>
      <c r="BE7" s="39">
        <v>290.75</v>
      </c>
      <c r="BF7" s="39">
        <v>262.02999999999997</v>
      </c>
      <c r="BG7" s="39">
        <v>240.11</v>
      </c>
      <c r="BH7" s="39">
        <v>202.5</v>
      </c>
      <c r="BI7" s="39">
        <v>173.1</v>
      </c>
      <c r="BJ7" s="39">
        <v>458</v>
      </c>
      <c r="BK7" s="39">
        <v>443.13</v>
      </c>
      <c r="BL7" s="39">
        <v>442.54</v>
      </c>
      <c r="BM7" s="39">
        <v>431</v>
      </c>
      <c r="BN7" s="39">
        <v>422.5</v>
      </c>
      <c r="BO7" s="39">
        <v>270.87</v>
      </c>
      <c r="BP7" s="39">
        <v>78.05</v>
      </c>
      <c r="BQ7" s="39">
        <v>78.680000000000007</v>
      </c>
      <c r="BR7" s="39">
        <v>85.24</v>
      </c>
      <c r="BS7" s="39">
        <v>93.08</v>
      </c>
      <c r="BT7" s="39">
        <v>97.1</v>
      </c>
      <c r="BU7" s="39">
        <v>96.27</v>
      </c>
      <c r="BV7" s="39">
        <v>95.4</v>
      </c>
      <c r="BW7" s="39">
        <v>98.6</v>
      </c>
      <c r="BX7" s="39">
        <v>100.82</v>
      </c>
      <c r="BY7" s="39">
        <v>101.64</v>
      </c>
      <c r="BZ7" s="39">
        <v>105.59</v>
      </c>
      <c r="CA7" s="39">
        <v>374.55</v>
      </c>
      <c r="CB7" s="39">
        <v>373.22</v>
      </c>
      <c r="CC7" s="39">
        <v>342.93</v>
      </c>
      <c r="CD7" s="39">
        <v>315.25</v>
      </c>
      <c r="CE7" s="39">
        <v>302.04000000000002</v>
      </c>
      <c r="CF7" s="39">
        <v>186.94</v>
      </c>
      <c r="CG7" s="39">
        <v>186.15</v>
      </c>
      <c r="CH7" s="39">
        <v>181.67</v>
      </c>
      <c r="CI7" s="39">
        <v>179.55</v>
      </c>
      <c r="CJ7" s="39">
        <v>179.16</v>
      </c>
      <c r="CK7" s="39">
        <v>163.27000000000001</v>
      </c>
      <c r="CL7" s="39">
        <v>58.3</v>
      </c>
      <c r="CM7" s="39">
        <v>54.39</v>
      </c>
      <c r="CN7" s="39">
        <v>52.59</v>
      </c>
      <c r="CO7" s="39">
        <v>53.49</v>
      </c>
      <c r="CP7" s="39">
        <v>52.46</v>
      </c>
      <c r="CQ7" s="39">
        <v>54.51</v>
      </c>
      <c r="CR7" s="39">
        <v>54.47</v>
      </c>
      <c r="CS7" s="39">
        <v>53.61</v>
      </c>
      <c r="CT7" s="39">
        <v>53.52</v>
      </c>
      <c r="CU7" s="39">
        <v>54.24</v>
      </c>
      <c r="CV7" s="39">
        <v>59.94</v>
      </c>
      <c r="CW7" s="39">
        <v>71.98</v>
      </c>
      <c r="CX7" s="39">
        <v>76.540000000000006</v>
      </c>
      <c r="CY7" s="39">
        <v>76.680000000000007</v>
      </c>
      <c r="CZ7" s="39">
        <v>77.099999999999994</v>
      </c>
      <c r="DA7" s="39">
        <v>78.28</v>
      </c>
      <c r="DB7" s="39">
        <v>81.790000000000006</v>
      </c>
      <c r="DC7" s="39">
        <v>81.459999999999994</v>
      </c>
      <c r="DD7" s="39">
        <v>81.31</v>
      </c>
      <c r="DE7" s="39">
        <v>81.459999999999994</v>
      </c>
      <c r="DF7" s="39">
        <v>81.680000000000007</v>
      </c>
      <c r="DG7" s="39">
        <v>90.22</v>
      </c>
      <c r="DH7" s="39">
        <v>39.24</v>
      </c>
      <c r="DI7" s="39">
        <v>40.409999999999997</v>
      </c>
      <c r="DJ7" s="39">
        <v>42.42</v>
      </c>
      <c r="DK7" s="39">
        <v>44.25</v>
      </c>
      <c r="DL7" s="39">
        <v>46.05</v>
      </c>
      <c r="DM7" s="39">
        <v>37.799999999999997</v>
      </c>
      <c r="DN7" s="39">
        <v>38.520000000000003</v>
      </c>
      <c r="DO7" s="39">
        <v>46.67</v>
      </c>
      <c r="DP7" s="39">
        <v>47.7</v>
      </c>
      <c r="DQ7" s="39">
        <v>48.14</v>
      </c>
      <c r="DR7" s="39">
        <v>47.91</v>
      </c>
      <c r="DS7" s="39">
        <v>19.07</v>
      </c>
      <c r="DT7" s="39">
        <v>18.98</v>
      </c>
      <c r="DU7" s="39">
        <v>18.86</v>
      </c>
      <c r="DV7" s="39">
        <v>18.39</v>
      </c>
      <c r="DW7" s="39">
        <v>18.27</v>
      </c>
      <c r="DX7" s="39">
        <v>8.2200000000000006</v>
      </c>
      <c r="DY7" s="39">
        <v>9.43</v>
      </c>
      <c r="DZ7" s="39">
        <v>10.029999999999999</v>
      </c>
      <c r="EA7" s="39">
        <v>7.26</v>
      </c>
      <c r="EB7" s="39">
        <v>11.13</v>
      </c>
      <c r="EC7" s="39">
        <v>15</v>
      </c>
      <c r="ED7" s="39">
        <v>2.04</v>
      </c>
      <c r="EE7" s="39">
        <v>0.47</v>
      </c>
      <c r="EF7" s="39">
        <v>0.24</v>
      </c>
      <c r="EG7" s="39">
        <v>0.06</v>
      </c>
      <c r="EH7" s="39">
        <v>0.18</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2018-02-08T09:00:12Z</cp:lastPrinted>
  <dcterms:created xsi:type="dcterms:W3CDTF">2017-12-25T01:21:46Z</dcterms:created>
  <dcterms:modified xsi:type="dcterms:W3CDTF">2018-02-08T11:21:44Z</dcterms:modified>
  <cp:category/>
</cp:coreProperties>
</file>